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2785" windowHeight="11010" tabRatio="708" firstSheet="1" activeTab="1"/>
  </bookViews>
  <sheets>
    <sheet name="План с правками ОЛ" sheetId="18" state="hidden" r:id="rId1"/>
    <sheet name="План" sheetId="20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План!$A$10:$Q$55</definedName>
    <definedName name="_xlnm._FilterDatabase" localSheetId="3" hidden="1">пример!$A$3:$O$16</definedName>
    <definedName name="_xlnm.Print_Titles" localSheetId="1">План!$10:$10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План!$A$1:$M$56</definedName>
    <definedName name="_xlnm.Print_Area" localSheetId="0">'План с правками ОЛ'!$A$1:$O$32</definedName>
  </definedNames>
  <calcPr calcId="162913" fullCalcOnLoad="1"/>
</workbook>
</file>

<file path=xl/calcChain.xml><?xml version="1.0" encoding="utf-8"?>
<calcChain xmlns="http://schemas.openxmlformats.org/spreadsheetml/2006/main">
  <c r="K46" i="20"/>
  <c r="K51"/>
  <c r="L50"/>
  <c r="J50"/>
  <c r="M50"/>
  <c r="I50"/>
  <c r="G50"/>
  <c r="J48"/>
  <c r="J13"/>
  <c r="I13"/>
  <c r="G13"/>
  <c r="L13"/>
  <c r="M13"/>
  <c r="L48"/>
  <c r="M53"/>
  <c r="L53"/>
  <c r="K53"/>
  <c r="K50"/>
  <c r="J53"/>
  <c r="I53"/>
  <c r="G53"/>
  <c r="K13"/>
  <c r="M46"/>
  <c r="K48"/>
  <c r="M48"/>
  <c r="I48"/>
  <c r="G48"/>
  <c r="L46"/>
  <c r="K12"/>
  <c r="K11"/>
  <c r="M12"/>
  <c r="M11"/>
  <c r="I46"/>
  <c r="G46"/>
  <c r="I12"/>
  <c r="J12"/>
  <c r="G12"/>
  <c r="L12"/>
  <c r="L11"/>
  <c r="K26" i="18"/>
  <c r="L26"/>
  <c r="L24"/>
  <c r="L25"/>
  <c r="L23"/>
  <c r="K8"/>
  <c r="I8"/>
  <c r="O8"/>
  <c r="N8"/>
  <c r="M8"/>
  <c r="M30"/>
  <c r="N30"/>
  <c r="O30"/>
  <c r="K30"/>
  <c r="L32"/>
  <c r="L31"/>
  <c r="L9"/>
  <c r="L10"/>
  <c r="L11"/>
  <c r="L12"/>
  <c r="L13"/>
  <c r="L14"/>
  <c r="L15"/>
  <c r="L16"/>
  <c r="L17"/>
  <c r="L18"/>
  <c r="L19"/>
  <c r="L20"/>
  <c r="L21"/>
  <c r="L22"/>
  <c r="L29"/>
  <c r="K28"/>
  <c r="M28"/>
  <c r="M7"/>
  <c r="N28"/>
  <c r="O28"/>
  <c r="I28"/>
  <c r="L27"/>
  <c r="K7"/>
  <c r="L8"/>
  <c r="L30"/>
  <c r="O7"/>
  <c r="N7"/>
  <c r="L28"/>
  <c r="L7"/>
  <c r="L17" i="8"/>
  <c r="L18"/>
  <c r="L12"/>
  <c r="L13"/>
  <c r="L14"/>
  <c r="L15"/>
  <c r="L16"/>
  <c r="L11"/>
  <c r="L9"/>
  <c r="L7"/>
  <c r="L8"/>
  <c r="L6"/>
  <c r="M10"/>
  <c r="N10"/>
  <c r="O10"/>
  <c r="K10"/>
  <c r="M5"/>
  <c r="N5"/>
  <c r="O5"/>
  <c r="K5"/>
  <c r="L5"/>
  <c r="L10"/>
  <c r="Q10" i="4"/>
</calcChain>
</file>

<file path=xl/sharedStrings.xml><?xml version="1.0" encoding="utf-8"?>
<sst xmlns="http://schemas.openxmlformats.org/spreadsheetml/2006/main" count="640" uniqueCount="203">
  <si>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</si>
  <si>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</si>
  <si>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</si>
  <si>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</si>
  <si>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</si>
  <si>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</si>
  <si>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</si>
  <si>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</si>
  <si>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</si>
  <si>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</si>
  <si>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</si>
  <si>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</si>
  <si>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</si>
  <si>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</si>
  <si>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</si>
  <si>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</si>
  <si>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</si>
  <si>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</si>
  <si>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</si>
  <si>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</si>
  <si>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</si>
  <si>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</si>
  <si>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</si>
  <si>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</si>
  <si>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</si>
  <si>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</si>
  <si>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</si>
  <si>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</si>
  <si>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</si>
  <si>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</si>
  <si>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</si>
  <si>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</si>
  <si>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</si>
  <si>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</si>
  <si>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</si>
  <si>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</si>
  <si>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</si>
  <si>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</si>
  <si>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</si>
  <si>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</si>
  <si>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</si>
  <si>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</si>
  <si>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</si>
  <si>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</si>
  <si>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</si>
  <si>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</si>
  <si>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</si>
  <si>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</si>
  <si>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</si>
  <si>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</si>
  <si>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</si>
  <si>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</si>
  <si>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</si>
  <si>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</si>
  <si>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</si>
  <si>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</si>
  <si>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</si>
  <si>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</si>
  <si>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</si>
  <si>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</si>
  <si>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</si>
  <si>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</si>
  <si>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</si>
  <si>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</si>
  <si>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</si>
  <si>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</si>
  <si>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</si>
  <si>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</si>
  <si>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</si>
  <si>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</si>
  <si>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</si>
  <si>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</si>
  <si>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</si>
  <si>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</si>
  <si>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</si>
  <si>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</si>
  <si>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</si>
  <si>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</si>
  <si>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</si>
  <si>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</si>
  <si>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</si>
  <si>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</si>
  <si>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</si>
  <si>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</si>
  <si>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</si>
  <si>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</si>
  <si>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</si>
  <si>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</si>
  <si>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</si>
  <si>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</si>
  <si>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</si>
  <si>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</si>
  <si>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</si>
  <si>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</si>
  <si>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</si>
  <si>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</si>
  <si>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</si>
  <si>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</si>
  <si>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</si>
  <si>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</si>
  <si>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</si>
  <si>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</si>
  <si>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</si>
  <si>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</si>
  <si>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</si>
  <si>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</si>
  <si>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</si>
  <si>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</si>
  <si>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</si>
  <si>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</si>
  <si>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</si>
  <si>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</si>
  <si>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</si>
  <si>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</si>
  <si>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</si>
  <si>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</si>
  <si>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</si>
  <si>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</si>
  <si>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</si>
  <si>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</si>
  <si>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</si>
  <si>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</si>
  <si>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</si>
  <si>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</si>
  <si>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</si>
  <si>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</si>
  <si>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</si>
  <si>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</si>
  <si>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</si>
  <si>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</si>
  <si>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</si>
  <si>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</si>
  <si>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</si>
  <si>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</si>
  <si>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</si>
  <si>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</si>
  <si>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</si>
  <si>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</si>
  <si>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</si>
  <si>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</si>
  <si>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</si>
  <si>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</si>
  <si>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>1</t>
  </si>
  <si>
    <t>Подготовка документов территориального планирования, документации по планировке территории</t>
  </si>
  <si>
    <t xml:space="preserve">Приложение к приказу  </t>
  </si>
  <si>
    <t>2024 год</t>
  </si>
  <si>
    <t>00</t>
  </si>
  <si>
    <t>Всего по Муниципальной программе</t>
  </si>
  <si>
    <t>Комплект документации*</t>
  </si>
  <si>
    <t>*   - данные указаны с учетом сопутствующих документов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</si>
  <si>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в г. Калининграде</t>
  </si>
  <si>
    <t xml:space="preserve">2024 год </t>
  </si>
  <si>
    <t>2025 год</t>
  </si>
  <si>
    <t>Разработка проектов межевания территорий в границах городского округа «Город Калининград»</t>
  </si>
  <si>
    <t>04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</si>
  <si>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</si>
  <si>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</si>
  <si>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94211</t>
  </si>
  <si>
    <t>94212</t>
  </si>
  <si>
    <t>Количество сопровождаемых проектов</t>
  </si>
  <si>
    <t>Ведение цифрового дежурного плана и цифровой картографической основы</t>
  </si>
  <si>
    <t xml:space="preserve">2025 год </t>
  </si>
  <si>
    <t>2026 год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</si>
  <si>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450 мм с устройством очистных сооружений по ул. Колхозной в г. Калининграде» </t>
  </si>
  <si>
    <t>Комплект документации
(II, III этапы)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</si>
  <si>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750 мм с устройством очистных сооружений по ул. Герцена в г. Калининграде» </t>
  </si>
  <si>
    <t xml:space="preserve">Подготовка проекта планировки территории с проектом межевания в его составе, предусматривающего размещение линейных объектов «Реконструкция участка сети дождевой канализации с устройством очистных сооружений по ул. Герцена в г. Калининграде» и «Реконструкция участка сети дождевой канализации диаметром 700 мм с устройством очистных сооружений по ул. Колхозной в  г. Калининграде» </t>
  </si>
  <si>
    <t xml:space="preserve">Подготовка проекта внесения изменений в проект планировки территории с проектом межевания в его составе в границах 
ул. Украинская – ул. Согласия –   ул. Рассветная – ул. Горького 
в Ленинградском районе, утвержденный постановлением администрации городского округа «Город Калининград» 
от 11.10.2017 № 1484 </t>
  </si>
  <si>
    <t xml:space="preserve">Подготовка проекта внесения изменений в проект планировки территории с проектом межевания в его составе в границах 
пер. Алданский 2-й – ул. Аральская –  ул. Макаренко –
 ул. Карташева – ул. Алтайская 2-я –  ул. Славянская –
 ул. Тихоокеанская – Балтийское шоссе в Центральном районе (пос. Космодемьянского), утвержденный постановлением администрации городского округа «Город Калининград» 
от 02.10.2013  № 1510 </t>
  </si>
  <si>
    <t>Подготовка проекта межевания территории в районе 
 ул. Ангарской в г. Калининграде</t>
  </si>
  <si>
    <t>от "____" ____________ 2024 г. № ________</t>
  </si>
  <si>
    <t>муниципальной программы «Обеспечение градостроительной и архитектурной деятельности в городском округе «Город Калининград» 
на 2024 г. и плановый период  2025-2026 гг.»</t>
  </si>
  <si>
    <t xml:space="preserve">Исполнитель мероприятия муниципальной программы
</t>
  </si>
  <si>
    <t xml:space="preserve">Код основного мероприятия муниципальной программы
</t>
  </si>
  <si>
    <t xml:space="preserve">Основное мероприятие муниципальной программы/направление расходов/мероприятие муниципальной программы
 </t>
  </si>
  <si>
    <t xml:space="preserve">Показатели выполнения основного мероприятия муниципальной программы/направления расходов/мероприятия муниципальной программы
</t>
  </si>
  <si>
    <t>Подготовка проекта планировки территории с проектом межевания в   его составе, предусматривающего размещение линейного объекта местного значения «Реконструкция участка сети дождевой канализации диаметром 1600 мм с устройством очистных сооружений   в районе ботанического сада в
 г. Калининграде»</t>
  </si>
  <si>
    <t>Подготовка проекта планировки территории с проектом межевания в его составе в районе ул. Арсенальной
 в г. Калининграде в целях размещения детского дошкольного учреждения</t>
  </si>
  <si>
    <t>Подготовка проекта планировки территории с проектом межевания в его составе в районе шос. Люблинского в г. Калининграде</t>
  </si>
  <si>
    <t>94213</t>
  </si>
  <si>
    <t>Подготовка предпроектной концепции 
«Благоустройство и развитие территорий, прилегающих к ручью Литовскому и пруду Ялтинскому в г. Калининграде»</t>
  </si>
  <si>
    <t xml:space="preserve">Подготовка проекта внесения изменений в проект межевания территории, утвержденный постановлением администрации городского округа «Город Калининград» от 10 июля 2017 года 
№ 992 «Об утверждении проекта межевания территории в границах западная граница земельных участков по адресам 
ул. В. Дубинина, 10, ул. Цирковая, 11 Б, ул. Цирковая, 11 – 
ул. Цирковая – ул. Менделеева – ул. В. Дубинина в г. Калининграде»
</t>
  </si>
  <si>
    <t xml:space="preserve">Подготовка проект  внесения изменений в проект межевания территории в составе  проекта планировки территории, утвержденного постановлением администрации городского округа «Город Калининград»  от 15 сентября 2016 года № 1371 
«Об утверждении проекта планировки с проектом межевания 
в его составе территории в границах ул. А. Невского – 
ул. Артиллерийская – ул. Аэропортная – ул. Орудийная – 
ул. Ю. Гагарина –  ул. Куйбышева в Ленинградском районе» 
(с изменениями, внесенными приказами Министерства градостроительной политики Калининградской области от 02 сентября 2022 года № 348  и от 21 февраля 2023 года № 69)
</t>
  </si>
  <si>
    <t>Подготовка проекта  внесения изменений в проект межевания территории в составе проекта  планировки территории, утвержденного приказом Агентства по архитектуре, градостроению и перспективному развитию Калининградской области от 25.12.2018 № 355   «Об утверждении проекта  планировки территории с проектом межевания в его составе в границах улиц Римского-Корсакова – Чайковского – Брамса – Ш. Руставели – тупик Зоологический в Центральном районе 
г. Калининграда»</t>
  </si>
  <si>
    <t>Подготовка проекта  внесения изменений в проект межевания территории в составе  проекта планировки территории,  утвержденного постановлением администрации городского округа «Город Калининград» от 02.10.2013 № 1510 «Об утверждении проекта планировки с проектом межевания в его составе территории в границах пер. Алданский 2-й – ул. Аральская – ул. Макаренко – ул. Карташева – ул. Алтайская 2-я – ул. Славянская – ул. Тихоокеанская – Балтийское шоссе в Центральном районе (пос. им. А. Космодемьянского)» 
(с изменениями, внесенными приказами Агентства по архитектуре, градостроению и перспективному развитию Калининградской области от 09.06.2021 № 235 и  Министерства градостроительной политики Калининградской области от 29.07.2022 № 298)</t>
  </si>
  <si>
    <t xml:space="preserve">Подготовка проекта   внесения изменений в проект межевания территории  в составе проекта планировки территории, утвержденного  постановлением администрации городского округа «Город Калининград»  от 25 декабря 2017 года № 1821 «Об утверждении проекта планировки территории с проектом межевания в его составе в границах  ул. Орудийная – 
ул. Сурикова – граница городской черты – ул. Ю. Гагарина 
в Ленинградском районе г. Калининграда» (с изменениями, внесенными приказом Агентства по архитектуре, градостроению и перспективному развитию Калининградской области от 15 марта 2022 года № 134)
</t>
  </si>
  <si>
    <t>Организация осуществления капитальных вложений в объекты капитального строительства муниципальной  собственности</t>
  </si>
  <si>
    <t xml:space="preserve">Подготовка проекта межевания территории в районе по
ул. Танковой, 13 в г. Калининграде </t>
  </si>
  <si>
    <t>Подготовка проекта  внесения изменений в документацию по планировке территории, утвержденную постановлением администрации городского округа «Город Калининград» от 15.01.2014 № 8 «Об утверждении проекта планировки с  проектом межевания в его составе территории  в  границах пос. Совхозного в Центральном районе», и в проект межевания территории, утвержденный постановлением администрации городского округа «Город Калининград» от 31.08.2015 № 1437 «Об утверждении проекта межевания территории пос. Совхозного в  Центральном районе»</t>
  </si>
  <si>
    <t xml:space="preserve">Подготовка проекта внесения изменений в проект межевания территории в границах красных линий  пр-кта Московского – 
ул. Ялтинской – пер. Ялтинского в Ленинградском районе 
г. Калининграда, утверждённый постановлением администрации городского округа «Город Калининград» от 15.06.2016 № 835
  </t>
  </si>
  <si>
    <t xml:space="preserve">Подготовка проекта  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10 марта 2016 года № 280 «Об утверждении проекта планировки территории жилого района с проектом межевания в его составе в границах ул. А. Невского – ул. Куйбышева –  ул. Ю. Гагарина – ул. Литовский вал в Ленинградском районе» (с изменениями, внесенными приказами Агентства по архитектуре, градостроению и перспективному развитию Калининградской области  от 15 июля 2019 года № 218  и от 09 июня 2021 года № 236)
</t>
  </si>
  <si>
    <t xml:space="preserve">Подготовка проекта  внесения изменений в проект межевания территории  в составе проекта планировки территории, утвержденного постановлением администрации городского округа «Город Калининград»  от 01 августа 2019 года № 719 
«Об утверждении документации по планировке территории «Проект планировки территории с проектом межевания  в его составе в границах ул. Дзержинского – пер. Волоколамский – территория СНТ «Пищевик» – территория СНТ Железнодорожник» –  река Лесная в г. Калининграде»
 (с изменениями, внесенными приказом Министерства градостроительной политики Калининградской области от 27 мая 2022 года № 190)
</t>
  </si>
  <si>
    <t xml:space="preserve">Подготовка проекта внесения изменений в документацию по планировке территории, утвержденную постановлением администрации городского округа  «Город Калининград» от 31.08.2015 № 1437,  в целях образования земельных участков для индивидуального жилищного строительства путем раздела земельных участков с кадастровыми номерами 39:15:110405:63, 39:15:000000:9405 в мкр. Совхозный г. Калининграда для предоставления гражданам, удостоенных почетным званием «Герой Российской Федерации»
</t>
  </si>
  <si>
    <t xml:space="preserve">Подгоовка проекта внесения изменений в проект планировки территории с проектом межевания в его составе в границах ул. Украинская – ул. Горького – границы городской черты – ул. Лукашова –  ул. Б. Окружная в Центральном и Ленинградском районах, утвержденный постановлением администрации городского округа  «Город Калининград» от 23.01.2015 № 46, в целях корректировки красных линий ул. Планерной в г. Калининграде
</t>
  </si>
  <si>
    <t>Подготовка проекта внесения изменений в проект планировки территории с проектом межевания в его составе в границах 2-я эстакада – река Преголя – река Старая Преголя в районе «Остров Октябрьский», утвержденный приказом Агентства по архитектуре, градостроению и перспективному развитию Калининградской области от 25.02.2022 № 104, в  целях размещения общеобразовательной школы на о. Октябрьском в
г. Калининграде</t>
  </si>
  <si>
    <t xml:space="preserve">Подготовка внесения изменений в проект межевания квартала в границах красных линий улиц Барнаульская – Больничная – Вагнера, утвержденный постановлением администрации от 14.12.2009 № 2210,  в целях перераспределения земель, государственная собственность на которые не разграничена, и земельного участка с кадастровым номером 39:15:132318:6 по ул. Барнаульской в г. Калининграде
</t>
  </si>
  <si>
    <t>Оценка рыночной стоимости права на заключение договора о комплексном развитии  территорий в г. Калининграде</t>
  </si>
  <si>
    <t xml:space="preserve">Подготовка проекта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12 октября 2015 года № 1722 «Об утверждении проекта планировки территории с проектом межевания в его составе в границах проспект Московский – граница реки Преголи – набережная Петра Великого в Ленинградском районе» </t>
  </si>
  <si>
    <t xml:space="preserve">Подготовка проекта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19 сентября 2014 года № 1453 «Об утверждении проекта планировки с проектом межевания в его составе территории в границах проспект Московский – ул. Клиническая –   ул. Литовский вал в Ленинградском районе» (с изменениями, внесенными приказом Министерства градостроительной политики Калининградской области от 25 октября 2022 года № 426) </t>
  </si>
  <si>
    <t>Подготовка проекта  внесения изменений в проект межевания территории,  утвержденный постановлением мэра города Калининграда от 30.12.2003 № 3142 «Об утверждении проекта межевания в границах красных линий улиц Чернышевского - Каштановая аллея - Фестивальная аллея - Чкалова в Центральном районе»  (с изменениями, внесенными приказом Агентство по архитектуре, градостроению и перспективному развитию  Калининградской области от 19 ноября 2020 года
 № 498)</t>
  </si>
  <si>
    <t xml:space="preserve">Подготовка проекта внесения изменений в документацию по планировке территории «Проект планировки территории с проектом межевания в его составе в границах ул. Ломоносова – просп. Советский – ул. Марш. Борзова в Центральном районе 
в г. Калининграде», утвержденную постановлением администрации городского округа "Город Калининград" от 11.12.2015 № 2072   </t>
  </si>
  <si>
    <t xml:space="preserve">Подготовка проекта внесения изменений в проект планировки территории в границах ул. Б. Окружная – ул. Коммунистическая – продолжение ул. Интернациональной – ул. Ген. Толстикова – проектная улица – ул. Летняя в Московском районе, утвержденный постановлением администрации городского округа «Город Калининград» от 27.06.2017  № 951, в целях корректировки красных линий в районе  СНТ «Летнее»
</t>
  </si>
  <si>
    <t>Подготовка проекта планировки территории с проектом межевания в его составе в районе парковой зоны на
ул. Ю. Гагарина в г. Калининграде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</si>
</sst>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[$-419]mmmm\ yyyy;@"/>
  </numFmts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64" fontId="2" fillId="0" borderId="0" applyFont="0" applyFill="0" applyBorder="0" applyAlignment="0" applyProtection="0"/>
  </cellStyleXfs>
  <cellXfs count="159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165" fontId="1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49" fontId="1" fillId="3" borderId="2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49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1" fillId="0" borderId="1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8" fillId="0" borderId="0" xfId="0" applyFont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Continuous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0" fontId="15" fillId="5" borderId="0" xfId="0" applyFont="1" applyFill="1" applyAlignment="1">
      <alignment wrapText="1"/>
    </xf>
    <xf numFmtId="0" fontId="17" fillId="5" borderId="1" xfId="0" applyFont="1" applyFill="1" applyBorder="1" applyAlignment="1">
      <alignment horizontal="left"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49" fontId="15" fillId="6" borderId="1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vertical="center" wrapText="1"/>
    </xf>
    <xf numFmtId="0" fontId="15" fillId="6" borderId="0" xfId="0" applyFont="1" applyFill="1" applyAlignment="1">
      <alignment wrapText="1"/>
    </xf>
    <xf numFmtId="4" fontId="15" fillId="6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165" fontId="18" fillId="4" borderId="1" xfId="0" applyNumberFormat="1" applyFont="1" applyFill="1" applyBorder="1" applyAlignment="1">
      <alignment horizontal="center" vertical="center" wrapText="1"/>
    </xf>
    <xf numFmtId="4" fontId="18" fillId="7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Alignment="1">
      <alignment wrapText="1"/>
    </xf>
    <xf numFmtId="4" fontId="18" fillId="0" borderId="0" xfId="0" applyNumberFormat="1" applyFont="1" applyFill="1" applyAlignment="1">
      <alignment vertical="center" wrapText="1"/>
    </xf>
    <xf numFmtId="4" fontId="18" fillId="0" borderId="0" xfId="0" applyNumberFormat="1" applyFont="1" applyFill="1" applyBorder="1" applyAlignment="1">
      <alignment wrapText="1"/>
    </xf>
    <xf numFmtId="0" fontId="19" fillId="0" borderId="0" xfId="0" applyFont="1" applyFill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49" fontId="18" fillId="8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1" fontId="18" fillId="8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top" wrapText="1"/>
    </xf>
    <xf numFmtId="1" fontId="8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wrapText="1"/>
    </xf>
    <xf numFmtId="0" fontId="18" fillId="4" borderId="1" xfId="0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9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top" wrapText="1"/>
    </xf>
    <xf numFmtId="1" fontId="18" fillId="7" borderId="1" xfId="0" applyNumberFormat="1" applyFont="1" applyFill="1" applyBorder="1" applyAlignment="1">
      <alignment horizontal="center" vertical="center" wrapText="1"/>
    </xf>
    <xf numFmtId="165" fontId="18" fillId="7" borderId="1" xfId="0" applyNumberFormat="1" applyFont="1" applyFill="1" applyBorder="1" applyAlignment="1">
      <alignment horizontal="center" vertical="center" wrapText="1"/>
    </xf>
    <xf numFmtId="49" fontId="18" fillId="9" borderId="1" xfId="0" applyNumberFormat="1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vertical="top" wrapText="1"/>
    </xf>
    <xf numFmtId="1" fontId="18" fillId="9" borderId="1" xfId="0" applyNumberFormat="1" applyFont="1" applyFill="1" applyBorder="1" applyAlignment="1">
      <alignment horizontal="center" vertical="center" wrapText="1"/>
    </xf>
    <xf numFmtId="4" fontId="18" fillId="9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wrapText="1"/>
    </xf>
    <xf numFmtId="0" fontId="8" fillId="10" borderId="0" xfId="0" applyFont="1" applyFill="1" applyAlignment="1">
      <alignment wrapText="1"/>
    </xf>
    <xf numFmtId="49" fontId="8" fillId="4" borderId="1" xfId="0" applyNumberFormat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4" fontId="18" fillId="8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 applyProtection="1">
      <alignment horizontal="center" vertical="center" wrapText="1"/>
    </xf>
    <xf numFmtId="0" fontId="18" fillId="7" borderId="1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Continuous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vertical="top" wrapText="1"/>
    </xf>
    <xf numFmtId="1" fontId="18" fillId="5" borderId="1" xfId="0" applyNumberFormat="1" applyFont="1" applyFill="1" applyBorder="1" applyAlignment="1">
      <alignment horizontal="center" vertical="center" wrapText="1"/>
    </xf>
    <xf numFmtId="165" fontId="20" fillId="4" borderId="1" xfId="0" applyNumberFormat="1" applyFont="1" applyFill="1" applyBorder="1" applyAlignment="1">
      <alignment horizontal="center" vertical="center" wrapText="1"/>
    </xf>
    <xf numFmtId="165" fontId="20" fillId="5" borderId="1" xfId="0" applyNumberFormat="1" applyFont="1" applyFill="1" applyBorder="1" applyAlignment="1">
      <alignment horizontal="center" vertical="center" wrapText="1"/>
    </xf>
    <xf numFmtId="165" fontId="20" fillId="8" borderId="1" xfId="0" applyNumberFormat="1" applyFont="1" applyFill="1" applyBorder="1" applyAlignment="1">
      <alignment horizontal="center" vertical="center" wrapText="1"/>
    </xf>
    <xf numFmtId="165" fontId="20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>
      <alignment horizontal="left" vertical="center" wrapText="1"/>
    </xf>
    <xf numFmtId="165" fontId="18" fillId="5" borderId="1" xfId="0" applyNumberFormat="1" applyFont="1" applyFill="1" applyBorder="1" applyAlignment="1">
      <alignment horizontal="center" vertical="center" wrapText="1"/>
    </xf>
    <xf numFmtId="2" fontId="18" fillId="5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zoomScale="76" zoomScaleNormal="76" zoomScaleSheetLayoutView="76" workbookViewId="0"/>
  </sheetViews>
  <sheetFormatPr defaultColWidth="8.85546875" defaultRowHeight="15.75"/>
  <cols>
    <col min="1" max="1" width="11.140625" style="27" customWidth="1"/>
    <col min="2" max="2" width="11.7109375" style="27" customWidth="1"/>
    <col min="3" max="3" width="6.5703125" style="27" bestFit="1" customWidth="1"/>
    <col min="4" max="4" width="12.7109375" style="27" customWidth="1"/>
    <col min="5" max="5" width="17.85546875" style="27" customWidth="1"/>
    <col min="6" max="6" width="53.85546875" style="27" customWidth="1"/>
    <col min="7" max="7" width="22.140625" style="27" customWidth="1"/>
    <col min="8" max="8" width="7.5703125" style="27" customWidth="1"/>
    <col min="9" max="9" width="11.140625" style="27" customWidth="1"/>
    <col min="10" max="10" width="15" style="27" customWidth="1"/>
    <col min="11" max="11" width="8.140625" style="27" customWidth="1"/>
    <col min="12" max="12" width="12" style="27" customWidth="1"/>
    <col min="13" max="13" width="13" style="27" customWidth="1"/>
    <col min="14" max="15" width="15.42578125" style="27" customWidth="1"/>
    <col min="16" max="16" width="8.85546875" style="34"/>
    <col min="17" max="17" width="10.7109375" style="34" customWidth="1"/>
    <col min="18" max="16384" width="8.85546875" style="27"/>
  </cols>
  <sheetData>
    <row r="1" spans="1:17" ht="18.75">
      <c r="A1" s="25" t="s">
        <v>90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7" ht="18.75">
      <c r="A2" s="25" t="s">
        <v>123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4" spans="1:17" ht="31.5">
      <c r="A4" s="149" t="s">
        <v>91</v>
      </c>
      <c r="B4" s="149" t="s">
        <v>4</v>
      </c>
      <c r="C4" s="149" t="s">
        <v>92</v>
      </c>
      <c r="D4" s="28" t="s">
        <v>50</v>
      </c>
      <c r="E4" s="28"/>
      <c r="F4" s="149" t="s">
        <v>93</v>
      </c>
      <c r="G4" s="28" t="s">
        <v>17</v>
      </c>
      <c r="H4" s="28"/>
      <c r="I4" s="28"/>
      <c r="J4" s="28"/>
      <c r="K4" s="28" t="s">
        <v>94</v>
      </c>
      <c r="L4" s="28"/>
      <c r="M4" s="28"/>
      <c r="N4" s="28"/>
      <c r="O4" s="28"/>
    </row>
    <row r="5" spans="1:17" ht="47.25">
      <c r="A5" s="149"/>
      <c r="B5" s="149"/>
      <c r="C5" s="149"/>
      <c r="D5" s="35" t="s">
        <v>51</v>
      </c>
      <c r="E5" s="35" t="s">
        <v>52</v>
      </c>
      <c r="F5" s="149"/>
      <c r="G5" s="35" t="s">
        <v>18</v>
      </c>
      <c r="H5" s="35" t="s">
        <v>95</v>
      </c>
      <c r="I5" s="35" t="s">
        <v>96</v>
      </c>
      <c r="J5" s="35" t="s">
        <v>54</v>
      </c>
      <c r="K5" s="35">
        <v>2020</v>
      </c>
      <c r="L5" s="35" t="s">
        <v>46</v>
      </c>
      <c r="M5" s="35">
        <v>2021</v>
      </c>
      <c r="N5" s="35">
        <v>2022</v>
      </c>
      <c r="O5" s="35">
        <v>2023</v>
      </c>
    </row>
    <row r="6" spans="1:17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23">
        <v>14</v>
      </c>
      <c r="O6" s="23">
        <v>15</v>
      </c>
    </row>
    <row r="7" spans="1:17" s="58" customFormat="1" ht="31.5">
      <c r="A7" s="52" t="s">
        <v>58</v>
      </c>
      <c r="B7" s="53" t="s">
        <v>97</v>
      </c>
      <c r="C7" s="53">
        <v>164</v>
      </c>
      <c r="D7" s="53" t="s">
        <v>97</v>
      </c>
      <c r="E7" s="53" t="s">
        <v>97</v>
      </c>
      <c r="F7" s="54" t="s">
        <v>87</v>
      </c>
      <c r="G7" s="55" t="s">
        <v>124</v>
      </c>
      <c r="H7" s="56" t="s">
        <v>80</v>
      </c>
      <c r="I7" s="56">
        <v>13</v>
      </c>
      <c r="J7" s="52"/>
      <c r="K7" s="59">
        <f>K8+K28+K30</f>
        <v>0</v>
      </c>
      <c r="L7" s="59">
        <f>L8+L28+L30</f>
        <v>12252.8</v>
      </c>
      <c r="M7" s="59">
        <f>M8+M28+M30</f>
        <v>10080.799999999999</v>
      </c>
      <c r="N7" s="59">
        <f>N8+N28+N30</f>
        <v>2172</v>
      </c>
      <c r="O7" s="59">
        <f>O8+O28+O30</f>
        <v>0</v>
      </c>
      <c r="P7" s="57"/>
      <c r="Q7" s="57"/>
    </row>
    <row r="8" spans="1:17" s="47" customFormat="1" ht="73.5" customHeight="1">
      <c r="A8" s="41" t="s">
        <v>58</v>
      </c>
      <c r="B8" s="42">
        <v>40416</v>
      </c>
      <c r="C8" s="42">
        <v>164</v>
      </c>
      <c r="D8" s="42">
        <v>27300052</v>
      </c>
      <c r="E8" s="42" t="s">
        <v>105</v>
      </c>
      <c r="F8" s="43" t="s">
        <v>98</v>
      </c>
      <c r="G8" s="44" t="s">
        <v>124</v>
      </c>
      <c r="H8" s="45" t="s">
        <v>80</v>
      </c>
      <c r="I8" s="42">
        <f>SUM(I9:I25)</f>
        <v>20</v>
      </c>
      <c r="J8" s="42"/>
      <c r="K8" s="63">
        <f>SUM(K9:K25)</f>
        <v>0</v>
      </c>
      <c r="L8" s="49">
        <f>SUM(L9:L25)</f>
        <v>10997.099999999999</v>
      </c>
      <c r="M8" s="49">
        <f>SUM(M9:M25)</f>
        <v>8825.0999999999985</v>
      </c>
      <c r="N8" s="49">
        <f>SUM(N9:N25)</f>
        <v>2172</v>
      </c>
      <c r="O8" s="49">
        <f>SUM(O9:O25)</f>
        <v>0</v>
      </c>
      <c r="P8" s="46" t="s">
        <v>131</v>
      </c>
      <c r="Q8" s="46"/>
    </row>
    <row r="9" spans="1:17" ht="63">
      <c r="A9" s="29" t="s">
        <v>58</v>
      </c>
      <c r="B9" s="35">
        <v>40416</v>
      </c>
      <c r="C9" s="35">
        <v>164</v>
      </c>
      <c r="D9" s="35">
        <v>27300052</v>
      </c>
      <c r="E9" s="35" t="s">
        <v>105</v>
      </c>
      <c r="F9" s="32" t="s">
        <v>100</v>
      </c>
      <c r="G9" s="36" t="s">
        <v>124</v>
      </c>
      <c r="H9" s="35" t="s">
        <v>80</v>
      </c>
      <c r="I9" s="37">
        <v>1</v>
      </c>
      <c r="J9" s="38" t="s">
        <v>125</v>
      </c>
      <c r="K9" s="60"/>
      <c r="L9" s="61">
        <f t="shared" ref="L9:L26" si="0">SUM(M9:O9)</f>
        <v>990</v>
      </c>
      <c r="M9" s="64">
        <v>990</v>
      </c>
      <c r="N9" s="64"/>
      <c r="O9" s="60"/>
    </row>
    <row r="10" spans="1:17" ht="63">
      <c r="A10" s="29" t="s">
        <v>58</v>
      </c>
      <c r="B10" s="35">
        <v>40416</v>
      </c>
      <c r="C10" s="35">
        <v>164</v>
      </c>
      <c r="D10" s="35">
        <v>27300052</v>
      </c>
      <c r="E10" s="35" t="s">
        <v>105</v>
      </c>
      <c r="F10" s="32" t="s">
        <v>108</v>
      </c>
      <c r="G10" s="36" t="s">
        <v>124</v>
      </c>
      <c r="H10" s="35" t="s">
        <v>80</v>
      </c>
      <c r="I10" s="37">
        <v>1</v>
      </c>
      <c r="J10" s="38" t="s">
        <v>132</v>
      </c>
      <c r="K10" s="60"/>
      <c r="L10" s="61">
        <f t="shared" si="0"/>
        <v>384.77</v>
      </c>
      <c r="M10" s="64">
        <v>384.77</v>
      </c>
      <c r="N10" s="64"/>
      <c r="O10" s="60"/>
    </row>
    <row r="11" spans="1:17" ht="63">
      <c r="A11" s="29" t="s">
        <v>58</v>
      </c>
      <c r="B11" s="35">
        <v>40416</v>
      </c>
      <c r="C11" s="35">
        <v>164</v>
      </c>
      <c r="D11" s="35">
        <v>27300052</v>
      </c>
      <c r="E11" s="35" t="s">
        <v>105</v>
      </c>
      <c r="F11" s="32" t="s">
        <v>112</v>
      </c>
      <c r="G11" s="36" t="s">
        <v>124</v>
      </c>
      <c r="H11" s="35" t="s">
        <v>80</v>
      </c>
      <c r="I11" s="37">
        <v>1</v>
      </c>
      <c r="J11" s="38" t="s">
        <v>133</v>
      </c>
      <c r="K11" s="60"/>
      <c r="L11" s="61">
        <f t="shared" si="0"/>
        <v>1437.21</v>
      </c>
      <c r="M11" s="64">
        <v>787.21</v>
      </c>
      <c r="N11" s="64">
        <v>650</v>
      </c>
      <c r="O11" s="60"/>
    </row>
    <row r="12" spans="1:17" ht="74.25" customHeight="1">
      <c r="A12" s="29" t="s">
        <v>58</v>
      </c>
      <c r="B12" s="35">
        <v>40416</v>
      </c>
      <c r="C12" s="35">
        <v>164</v>
      </c>
      <c r="D12" s="35">
        <v>27300052</v>
      </c>
      <c r="E12" s="35" t="s">
        <v>105</v>
      </c>
      <c r="F12" s="32" t="s">
        <v>113</v>
      </c>
      <c r="G12" s="36" t="s">
        <v>124</v>
      </c>
      <c r="H12" s="35" t="s">
        <v>80</v>
      </c>
      <c r="I12" s="37">
        <v>1</v>
      </c>
      <c r="J12" s="38" t="s">
        <v>133</v>
      </c>
      <c r="K12" s="60"/>
      <c r="L12" s="61">
        <f t="shared" si="0"/>
        <v>4242</v>
      </c>
      <c r="M12" s="64">
        <v>2720</v>
      </c>
      <c r="N12" s="64">
        <v>1522</v>
      </c>
      <c r="O12" s="60"/>
    </row>
    <row r="13" spans="1:17" ht="110.25">
      <c r="A13" s="29" t="s">
        <v>58</v>
      </c>
      <c r="B13" s="35">
        <v>40416</v>
      </c>
      <c r="C13" s="35">
        <v>164</v>
      </c>
      <c r="D13" s="35">
        <v>27300052</v>
      </c>
      <c r="E13" s="35" t="s">
        <v>105</v>
      </c>
      <c r="F13" s="32" t="s">
        <v>110</v>
      </c>
      <c r="G13" s="36" t="s">
        <v>124</v>
      </c>
      <c r="H13" s="35" t="s">
        <v>80</v>
      </c>
      <c r="I13" s="37">
        <v>1</v>
      </c>
      <c r="J13" s="38" t="s">
        <v>132</v>
      </c>
      <c r="K13" s="60"/>
      <c r="L13" s="61">
        <f t="shared" si="0"/>
        <v>628</v>
      </c>
      <c r="M13" s="64">
        <v>628</v>
      </c>
      <c r="N13" s="64"/>
      <c r="O13" s="60"/>
    </row>
    <row r="14" spans="1:17" ht="101.25" customHeight="1">
      <c r="A14" s="29" t="s">
        <v>58</v>
      </c>
      <c r="B14" s="35">
        <v>40416</v>
      </c>
      <c r="C14" s="35">
        <v>164</v>
      </c>
      <c r="D14" s="35">
        <v>27300052</v>
      </c>
      <c r="E14" s="35" t="s">
        <v>105</v>
      </c>
      <c r="F14" s="32" t="s">
        <v>114</v>
      </c>
      <c r="G14" s="36" t="s">
        <v>124</v>
      </c>
      <c r="H14" s="35" t="s">
        <v>80</v>
      </c>
      <c r="I14" s="37">
        <v>1</v>
      </c>
      <c r="J14" s="38" t="s">
        <v>125</v>
      </c>
      <c r="K14" s="60"/>
      <c r="L14" s="61">
        <f t="shared" si="0"/>
        <v>393.9</v>
      </c>
      <c r="M14" s="64">
        <v>393.9</v>
      </c>
      <c r="N14" s="64"/>
      <c r="O14" s="60"/>
      <c r="Q14" s="34" t="s">
        <v>104</v>
      </c>
    </row>
    <row r="15" spans="1:17" ht="31.5">
      <c r="A15" s="29" t="s">
        <v>58</v>
      </c>
      <c r="B15" s="35">
        <v>40416</v>
      </c>
      <c r="C15" s="35">
        <v>164</v>
      </c>
      <c r="D15" s="35">
        <v>27300052</v>
      </c>
      <c r="E15" s="35" t="s">
        <v>105</v>
      </c>
      <c r="F15" s="31" t="s">
        <v>115</v>
      </c>
      <c r="G15" s="36" t="s">
        <v>124</v>
      </c>
      <c r="H15" s="35" t="s">
        <v>80</v>
      </c>
      <c r="I15" s="37">
        <v>1</v>
      </c>
      <c r="J15" s="38" t="s">
        <v>125</v>
      </c>
      <c r="K15" s="60"/>
      <c r="L15" s="61">
        <f t="shared" si="0"/>
        <v>64.7</v>
      </c>
      <c r="M15" s="64">
        <v>64.7</v>
      </c>
      <c r="N15" s="64"/>
      <c r="O15" s="60"/>
    </row>
    <row r="16" spans="1:17" ht="47.25">
      <c r="A16" s="29" t="s">
        <v>58</v>
      </c>
      <c r="B16" s="35">
        <v>40416</v>
      </c>
      <c r="C16" s="35">
        <v>164</v>
      </c>
      <c r="D16" s="35">
        <v>27300052</v>
      </c>
      <c r="E16" s="35" t="s">
        <v>105</v>
      </c>
      <c r="F16" s="32" t="s">
        <v>117</v>
      </c>
      <c r="G16" s="36" t="s">
        <v>124</v>
      </c>
      <c r="H16" s="35" t="s">
        <v>80</v>
      </c>
      <c r="I16" s="37">
        <v>1</v>
      </c>
      <c r="J16" s="38" t="s">
        <v>125</v>
      </c>
      <c r="K16" s="60"/>
      <c r="L16" s="61">
        <f t="shared" si="0"/>
        <v>270</v>
      </c>
      <c r="M16" s="64">
        <v>270</v>
      </c>
      <c r="N16" s="64"/>
      <c r="O16" s="60"/>
      <c r="Q16" s="34" t="s">
        <v>109</v>
      </c>
    </row>
    <row r="17" spans="1:17" ht="47.25">
      <c r="A17" s="29" t="s">
        <v>58</v>
      </c>
      <c r="B17" s="35">
        <v>40416</v>
      </c>
      <c r="C17" s="35">
        <v>164</v>
      </c>
      <c r="D17" s="35">
        <v>27300052</v>
      </c>
      <c r="E17" s="35" t="s">
        <v>105</v>
      </c>
      <c r="F17" s="32" t="s">
        <v>118</v>
      </c>
      <c r="G17" s="36" t="s">
        <v>124</v>
      </c>
      <c r="H17" s="35" t="s">
        <v>80</v>
      </c>
      <c r="I17" s="37">
        <v>1</v>
      </c>
      <c r="J17" s="38" t="s">
        <v>125</v>
      </c>
      <c r="K17" s="60"/>
      <c r="L17" s="61">
        <f t="shared" si="0"/>
        <v>330</v>
      </c>
      <c r="M17" s="64">
        <v>330</v>
      </c>
      <c r="N17" s="64"/>
      <c r="O17" s="60"/>
    </row>
    <row r="18" spans="1:17" ht="121.5" customHeight="1">
      <c r="A18" s="29" t="s">
        <v>58</v>
      </c>
      <c r="B18" s="35">
        <v>40416</v>
      </c>
      <c r="C18" s="35">
        <v>164</v>
      </c>
      <c r="D18" s="35">
        <v>27300052</v>
      </c>
      <c r="E18" s="35" t="s">
        <v>105</v>
      </c>
      <c r="F18" s="32" t="s">
        <v>121</v>
      </c>
      <c r="G18" s="36" t="s">
        <v>124</v>
      </c>
      <c r="H18" s="35" t="s">
        <v>80</v>
      </c>
      <c r="I18" s="37">
        <v>1</v>
      </c>
      <c r="J18" s="38" t="s">
        <v>125</v>
      </c>
      <c r="K18" s="60"/>
      <c r="L18" s="61">
        <f t="shared" si="0"/>
        <v>215</v>
      </c>
      <c r="M18" s="64">
        <v>215</v>
      </c>
      <c r="N18" s="64"/>
      <c r="O18" s="60"/>
    </row>
    <row r="19" spans="1:17" ht="126">
      <c r="A19" s="29" t="s">
        <v>58</v>
      </c>
      <c r="B19" s="35">
        <v>40416</v>
      </c>
      <c r="C19" s="35">
        <v>164</v>
      </c>
      <c r="D19" s="35">
        <v>27300052</v>
      </c>
      <c r="E19" s="35" t="s">
        <v>105</v>
      </c>
      <c r="F19" s="32" t="s">
        <v>122</v>
      </c>
      <c r="G19" s="36" t="s">
        <v>124</v>
      </c>
      <c r="H19" s="35" t="s">
        <v>80</v>
      </c>
      <c r="I19" s="37">
        <v>1</v>
      </c>
      <c r="J19" s="38" t="s">
        <v>125</v>
      </c>
      <c r="K19" s="60"/>
      <c r="L19" s="61">
        <f t="shared" si="0"/>
        <v>390</v>
      </c>
      <c r="M19" s="64">
        <v>390</v>
      </c>
      <c r="N19" s="64"/>
      <c r="O19" s="60"/>
    </row>
    <row r="20" spans="1:17" ht="47.25">
      <c r="A20" s="29" t="s">
        <v>58</v>
      </c>
      <c r="B20" s="35">
        <v>40416</v>
      </c>
      <c r="C20" s="35">
        <v>164</v>
      </c>
      <c r="D20" s="35">
        <v>27300052</v>
      </c>
      <c r="E20" s="35" t="s">
        <v>105</v>
      </c>
      <c r="F20" s="33" t="s">
        <v>119</v>
      </c>
      <c r="G20" s="36" t="s">
        <v>124</v>
      </c>
      <c r="H20" s="35" t="s">
        <v>80</v>
      </c>
      <c r="I20" s="37">
        <v>1</v>
      </c>
      <c r="J20" s="38" t="s">
        <v>132</v>
      </c>
      <c r="K20" s="60"/>
      <c r="L20" s="61">
        <f t="shared" si="0"/>
        <v>156.9</v>
      </c>
      <c r="M20" s="64">
        <v>156.9</v>
      </c>
      <c r="N20" s="64"/>
      <c r="O20" s="60"/>
    </row>
    <row r="21" spans="1:17" ht="47.25">
      <c r="A21" s="29" t="s">
        <v>58</v>
      </c>
      <c r="B21" s="35">
        <v>40416</v>
      </c>
      <c r="C21" s="35">
        <v>164</v>
      </c>
      <c r="D21" s="35">
        <v>27300052</v>
      </c>
      <c r="E21" s="35" t="s">
        <v>105</v>
      </c>
      <c r="F21" s="32" t="s">
        <v>111</v>
      </c>
      <c r="G21" s="36" t="s">
        <v>124</v>
      </c>
      <c r="H21" s="35" t="s">
        <v>80</v>
      </c>
      <c r="I21" s="37">
        <v>1</v>
      </c>
      <c r="J21" s="38" t="s">
        <v>125</v>
      </c>
      <c r="K21" s="60"/>
      <c r="L21" s="61">
        <f t="shared" si="0"/>
        <v>100</v>
      </c>
      <c r="M21" s="64">
        <v>100</v>
      </c>
      <c r="N21" s="64"/>
      <c r="O21" s="60"/>
    </row>
    <row r="22" spans="1:17" ht="47.25">
      <c r="A22" s="29" t="s">
        <v>58</v>
      </c>
      <c r="B22" s="35">
        <v>40416</v>
      </c>
      <c r="C22" s="35">
        <v>164</v>
      </c>
      <c r="D22" s="35">
        <v>27300052</v>
      </c>
      <c r="E22" s="35" t="s">
        <v>105</v>
      </c>
      <c r="F22" s="32" t="s">
        <v>116</v>
      </c>
      <c r="G22" s="36" t="s">
        <v>124</v>
      </c>
      <c r="H22" s="35" t="s">
        <v>80</v>
      </c>
      <c r="I22" s="37">
        <v>1</v>
      </c>
      <c r="J22" s="38" t="s">
        <v>134</v>
      </c>
      <c r="K22" s="60"/>
      <c r="L22" s="61">
        <f t="shared" si="0"/>
        <v>280</v>
      </c>
      <c r="M22" s="64">
        <v>280</v>
      </c>
      <c r="N22" s="64"/>
      <c r="O22" s="60"/>
      <c r="Q22" s="34" t="s">
        <v>109</v>
      </c>
    </row>
    <row r="23" spans="1:17" ht="31.5">
      <c r="A23" s="29"/>
      <c r="B23" s="35">
        <v>40416</v>
      </c>
      <c r="C23" s="35">
        <v>164</v>
      </c>
      <c r="D23" s="35">
        <v>27300052</v>
      </c>
      <c r="E23" s="35" t="s">
        <v>105</v>
      </c>
      <c r="F23" s="32" t="s">
        <v>101</v>
      </c>
      <c r="G23" s="36" t="s">
        <v>124</v>
      </c>
      <c r="H23" s="35" t="s">
        <v>80</v>
      </c>
      <c r="I23" s="37">
        <v>3</v>
      </c>
      <c r="J23" s="38" t="s">
        <v>132</v>
      </c>
      <c r="K23" s="60"/>
      <c r="L23" s="61">
        <f t="shared" si="0"/>
        <v>914.62</v>
      </c>
      <c r="M23" s="64">
        <v>914.62</v>
      </c>
      <c r="N23" s="64"/>
      <c r="O23" s="60"/>
    </row>
    <row r="24" spans="1:17" ht="63">
      <c r="A24" s="29"/>
      <c r="B24" s="35">
        <v>40416</v>
      </c>
      <c r="C24" s="35">
        <v>164</v>
      </c>
      <c r="D24" s="35">
        <v>27300052</v>
      </c>
      <c r="E24" s="35" t="s">
        <v>105</v>
      </c>
      <c r="F24" s="32" t="s">
        <v>135</v>
      </c>
      <c r="G24" s="36" t="s">
        <v>124</v>
      </c>
      <c r="H24" s="35" t="s">
        <v>80</v>
      </c>
      <c r="I24" s="37">
        <v>1</v>
      </c>
      <c r="J24" s="38" t="s">
        <v>132</v>
      </c>
      <c r="K24" s="60"/>
      <c r="L24" s="61">
        <f t="shared" si="0"/>
        <v>50</v>
      </c>
      <c r="M24" s="64">
        <v>50</v>
      </c>
      <c r="N24" s="64"/>
      <c r="O24" s="60"/>
    </row>
    <row r="25" spans="1:17" ht="47.25">
      <c r="A25" s="29"/>
      <c r="B25" s="35">
        <v>40416</v>
      </c>
      <c r="C25" s="35">
        <v>164</v>
      </c>
      <c r="D25" s="35">
        <v>27300052</v>
      </c>
      <c r="E25" s="35" t="s">
        <v>105</v>
      </c>
      <c r="F25" s="32" t="s">
        <v>120</v>
      </c>
      <c r="G25" s="36" t="s">
        <v>124</v>
      </c>
      <c r="H25" s="35" t="s">
        <v>80</v>
      </c>
      <c r="I25" s="37">
        <v>2</v>
      </c>
      <c r="J25" s="38" t="s">
        <v>133</v>
      </c>
      <c r="K25" s="60"/>
      <c r="L25" s="61">
        <f t="shared" si="0"/>
        <v>150</v>
      </c>
      <c r="M25" s="64">
        <v>150</v>
      </c>
      <c r="N25" s="64"/>
      <c r="O25" s="60"/>
    </row>
    <row r="26" spans="1:17" ht="47.25">
      <c r="A26" s="29" t="s">
        <v>58</v>
      </c>
      <c r="B26" s="37">
        <v>40417</v>
      </c>
      <c r="C26" s="35">
        <v>164</v>
      </c>
      <c r="D26" s="35">
        <v>27300052</v>
      </c>
      <c r="E26" s="35" t="s">
        <v>105</v>
      </c>
      <c r="F26" s="30" t="s">
        <v>99</v>
      </c>
      <c r="G26" s="66" t="s">
        <v>137</v>
      </c>
      <c r="H26" s="67" t="s">
        <v>80</v>
      </c>
      <c r="I26" s="35">
        <v>1</v>
      </c>
      <c r="J26" s="29"/>
      <c r="K26" s="60">
        <f>SUM(K27)</f>
        <v>700</v>
      </c>
      <c r="L26" s="61">
        <f t="shared" si="0"/>
        <v>0</v>
      </c>
      <c r="M26" s="64"/>
      <c r="N26" s="64"/>
      <c r="O26" s="60"/>
    </row>
    <row r="27" spans="1:17" ht="47.25">
      <c r="A27" s="29" t="s">
        <v>58</v>
      </c>
      <c r="B27" s="37">
        <v>40417</v>
      </c>
      <c r="C27" s="35">
        <v>164</v>
      </c>
      <c r="D27" s="35">
        <v>27300052</v>
      </c>
      <c r="E27" s="35" t="s">
        <v>105</v>
      </c>
      <c r="F27" s="40" t="s">
        <v>126</v>
      </c>
      <c r="G27" s="66" t="s">
        <v>137</v>
      </c>
      <c r="H27" s="67" t="s">
        <v>80</v>
      </c>
      <c r="I27" s="39">
        <v>1</v>
      </c>
      <c r="J27" s="38" t="s">
        <v>133</v>
      </c>
      <c r="K27" s="61">
        <v>700</v>
      </c>
      <c r="L27" s="61">
        <f>SUM(M27:O27)</f>
        <v>1400</v>
      </c>
      <c r="M27" s="65">
        <v>700</v>
      </c>
      <c r="N27" s="65">
        <v>700</v>
      </c>
      <c r="O27" s="61"/>
    </row>
    <row r="28" spans="1:17" s="46" customFormat="1" ht="63">
      <c r="A28" s="41" t="s">
        <v>59</v>
      </c>
      <c r="B28" s="42" t="s">
        <v>97</v>
      </c>
      <c r="C28" s="42">
        <v>164</v>
      </c>
      <c r="D28" s="42" t="s">
        <v>97</v>
      </c>
      <c r="E28" s="42" t="s">
        <v>97</v>
      </c>
      <c r="F28" s="48" t="s">
        <v>138</v>
      </c>
      <c r="G28" s="44" t="s">
        <v>124</v>
      </c>
      <c r="H28" s="45" t="s">
        <v>80</v>
      </c>
      <c r="I28" s="42">
        <f>SUM(I29)</f>
        <v>0</v>
      </c>
      <c r="J28" s="42"/>
      <c r="K28" s="49">
        <f>SUM(K29)</f>
        <v>0</v>
      </c>
      <c r="L28" s="62">
        <f>SUM(M28:O28)</f>
        <v>0</v>
      </c>
      <c r="M28" s="49">
        <f>SUM(M29)</f>
        <v>0</v>
      </c>
      <c r="N28" s="49">
        <f>SUM(N29)</f>
        <v>0</v>
      </c>
      <c r="O28" s="49">
        <f>SUM(O29)</f>
        <v>0</v>
      </c>
    </row>
    <row r="29" spans="1:17" s="34" customFormat="1" ht="63">
      <c r="A29" s="29" t="s">
        <v>59</v>
      </c>
      <c r="B29" s="35">
        <v>40419</v>
      </c>
      <c r="C29" s="38" t="s">
        <v>129</v>
      </c>
      <c r="D29" s="35">
        <v>27300037</v>
      </c>
      <c r="E29" s="35" t="s">
        <v>136</v>
      </c>
      <c r="F29" s="31" t="s">
        <v>102</v>
      </c>
      <c r="G29" s="36" t="s">
        <v>124</v>
      </c>
      <c r="H29" s="35" t="s">
        <v>80</v>
      </c>
      <c r="I29" s="35">
        <v>0</v>
      </c>
      <c r="J29" s="29"/>
      <c r="K29" s="60">
        <v>0</v>
      </c>
      <c r="L29" s="61">
        <f>SUM(M29:O29)</f>
        <v>0</v>
      </c>
      <c r="M29" s="60">
        <v>0</v>
      </c>
      <c r="N29" s="60">
        <v>0</v>
      </c>
      <c r="O29" s="60">
        <v>0</v>
      </c>
    </row>
    <row r="30" spans="1:17" s="46" customFormat="1" ht="31.5">
      <c r="A30" s="41" t="s">
        <v>89</v>
      </c>
      <c r="B30" s="42" t="s">
        <v>97</v>
      </c>
      <c r="C30" s="51" t="s">
        <v>130</v>
      </c>
      <c r="D30" s="42" t="s">
        <v>97</v>
      </c>
      <c r="E30" s="42" t="s">
        <v>97</v>
      </c>
      <c r="F30" s="43" t="s">
        <v>88</v>
      </c>
      <c r="G30" s="50"/>
      <c r="H30" s="42" t="s">
        <v>80</v>
      </c>
      <c r="I30" s="42"/>
      <c r="J30" s="41"/>
      <c r="K30" s="63">
        <f>SUM(K31:K32)</f>
        <v>0</v>
      </c>
      <c r="L30" s="63">
        <f>SUM(L31:L32)</f>
        <v>1255.7</v>
      </c>
      <c r="M30" s="63">
        <f>SUM(M31:M32)</f>
        <v>1255.7</v>
      </c>
      <c r="N30" s="63">
        <f>SUM(N31:N32)</f>
        <v>0</v>
      </c>
      <c r="O30" s="63">
        <f>SUM(O31:O32)</f>
        <v>0</v>
      </c>
    </row>
    <row r="31" spans="1:17" s="34" customFormat="1" ht="63">
      <c r="A31" s="29" t="s">
        <v>89</v>
      </c>
      <c r="B31" s="35">
        <v>40420</v>
      </c>
      <c r="C31" s="38" t="s">
        <v>130</v>
      </c>
      <c r="D31" s="35" t="s">
        <v>107</v>
      </c>
      <c r="E31" s="35" t="s">
        <v>106</v>
      </c>
      <c r="F31" s="24" t="s">
        <v>103</v>
      </c>
      <c r="G31" s="36" t="s">
        <v>127</v>
      </c>
      <c r="H31" s="39" t="s">
        <v>80</v>
      </c>
      <c r="I31" s="35">
        <v>100</v>
      </c>
      <c r="J31" s="29" t="s">
        <v>132</v>
      </c>
      <c r="K31" s="60">
        <v>0</v>
      </c>
      <c r="L31" s="60">
        <f>SUM(M31:O31)</f>
        <v>655.7</v>
      </c>
      <c r="M31" s="60">
        <v>655.7</v>
      </c>
      <c r="N31" s="60"/>
      <c r="O31" s="60"/>
    </row>
    <row r="32" spans="1:17" s="34" customFormat="1" ht="94.5">
      <c r="A32" s="29" t="s">
        <v>89</v>
      </c>
      <c r="B32" s="35">
        <v>40420</v>
      </c>
      <c r="C32" s="38" t="s">
        <v>130</v>
      </c>
      <c r="D32" s="35" t="s">
        <v>107</v>
      </c>
      <c r="E32" s="35" t="s">
        <v>106</v>
      </c>
      <c r="F32" s="24" t="s">
        <v>88</v>
      </c>
      <c r="G32" s="36" t="s">
        <v>128</v>
      </c>
      <c r="H32" s="39" t="s">
        <v>80</v>
      </c>
      <c r="I32" s="35">
        <v>2000</v>
      </c>
      <c r="J32" s="29" t="s">
        <v>132</v>
      </c>
      <c r="K32" s="60">
        <v>0</v>
      </c>
      <c r="L32" s="60">
        <f>SUM(M32:O32)</f>
        <v>600</v>
      </c>
      <c r="M32" s="60">
        <v>600</v>
      </c>
      <c r="N32" s="60"/>
      <c r="O32" s="60"/>
    </row>
  </sheetData>
  <mergeCells count="4">
    <mergeCell ref="A4:A5"/>
    <mergeCell ref="B4:B5"/>
    <mergeCell ref="C4:C5"/>
    <mergeCell ref="F4:F5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88"/>
  <sheetViews>
    <sheetView tabSelected="1" view="pageBreakPreview" topLeftCell="A31" zoomScale="55" zoomScaleNormal="70" zoomScaleSheetLayoutView="55" workbookViewId="0">
      <selection activeCell="D34" sqref="D34"/>
    </sheetView>
  </sheetViews>
  <sheetFormatPr defaultColWidth="8.85546875" defaultRowHeight="18.75"/>
  <cols>
    <col min="1" max="1" width="19.42578125" style="68" customWidth="1"/>
    <col min="2" max="2" width="16.140625" style="68" customWidth="1"/>
    <col min="3" max="3" width="20.42578125" style="68" customWidth="1"/>
    <col min="4" max="4" width="74.5703125" style="68" customWidth="1"/>
    <col min="5" max="5" width="22.7109375" style="68" customWidth="1"/>
    <col min="6" max="6" width="10.42578125" style="68" customWidth="1"/>
    <col min="7" max="7" width="11.140625" style="68" customWidth="1"/>
    <col min="8" max="8" width="17.85546875" style="68" customWidth="1"/>
    <col min="9" max="9" width="14.42578125" style="68" customWidth="1"/>
    <col min="10" max="10" width="21.28515625" style="68" customWidth="1"/>
    <col min="11" max="11" width="18" style="118" customWidth="1"/>
    <col min="12" max="12" width="16.42578125" style="68" customWidth="1"/>
    <col min="13" max="13" width="17.140625" style="69" customWidth="1"/>
    <col min="14" max="14" width="17.42578125" style="69" customWidth="1"/>
    <col min="15" max="15" width="17" style="70" customWidth="1"/>
    <col min="16" max="16" width="13.140625" style="70" customWidth="1"/>
    <col min="17" max="17" width="12.28515625" style="70" customWidth="1"/>
    <col min="18" max="16384" width="8.85546875" style="68"/>
  </cols>
  <sheetData>
    <row r="1" spans="1:17">
      <c r="J1" s="151" t="s">
        <v>144</v>
      </c>
      <c r="K1" s="151"/>
      <c r="L1" s="151"/>
      <c r="M1" s="151"/>
    </row>
    <row r="2" spans="1:17">
      <c r="A2" s="71"/>
      <c r="B2" s="71"/>
      <c r="C2" s="71"/>
      <c r="D2" s="71"/>
      <c r="E2" s="71"/>
      <c r="F2" s="71"/>
      <c r="G2" s="71"/>
      <c r="H2" s="71"/>
      <c r="I2" s="71"/>
      <c r="J2" s="151" t="s">
        <v>170</v>
      </c>
      <c r="K2" s="151"/>
      <c r="L2" s="151"/>
      <c r="M2" s="151"/>
    </row>
    <row r="3" spans="1:17">
      <c r="A3" s="154" t="s">
        <v>90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72"/>
    </row>
    <row r="4" spans="1:17" ht="45.75" customHeight="1">
      <c r="A4" s="154" t="s">
        <v>171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</row>
    <row r="5" spans="1:17">
      <c r="K5" s="126"/>
    </row>
    <row r="6" spans="1:17" ht="75">
      <c r="A6" s="152" t="s">
        <v>173</v>
      </c>
      <c r="B6" s="152" t="s">
        <v>4</v>
      </c>
      <c r="C6" s="152" t="s">
        <v>172</v>
      </c>
      <c r="D6" s="152" t="s">
        <v>174</v>
      </c>
      <c r="E6" s="128" t="s">
        <v>175</v>
      </c>
      <c r="F6" s="128"/>
      <c r="G6" s="128"/>
      <c r="H6" s="128"/>
      <c r="I6" s="128"/>
      <c r="J6" s="128"/>
      <c r="K6" s="152" t="s">
        <v>140</v>
      </c>
      <c r="L6" s="152"/>
      <c r="M6" s="152"/>
    </row>
    <row r="7" spans="1:17">
      <c r="A7" s="152"/>
      <c r="B7" s="152"/>
      <c r="C7" s="152"/>
      <c r="D7" s="152"/>
      <c r="E7" s="152" t="s">
        <v>18</v>
      </c>
      <c r="F7" s="152" t="s">
        <v>95</v>
      </c>
      <c r="G7" s="152" t="s">
        <v>96</v>
      </c>
      <c r="H7" s="152"/>
      <c r="I7" s="152"/>
      <c r="J7" s="152"/>
      <c r="K7" s="153" t="s">
        <v>145</v>
      </c>
      <c r="L7" s="153" t="s">
        <v>152</v>
      </c>
      <c r="M7" s="153" t="s">
        <v>162</v>
      </c>
    </row>
    <row r="8" spans="1:17">
      <c r="A8" s="152"/>
      <c r="B8" s="152"/>
      <c r="C8" s="152"/>
      <c r="D8" s="152"/>
      <c r="E8" s="152"/>
      <c r="F8" s="152"/>
      <c r="G8" s="153" t="s">
        <v>151</v>
      </c>
      <c r="H8" s="153"/>
      <c r="I8" s="153" t="s">
        <v>161</v>
      </c>
      <c r="J8" s="153" t="s">
        <v>162</v>
      </c>
      <c r="K8" s="153"/>
      <c r="L8" s="153"/>
      <c r="M8" s="153"/>
    </row>
    <row r="9" spans="1:17" ht="56.25" customHeight="1">
      <c r="A9" s="152"/>
      <c r="B9" s="152"/>
      <c r="C9" s="152"/>
      <c r="D9" s="152"/>
      <c r="E9" s="152"/>
      <c r="F9" s="152"/>
      <c r="G9" s="129"/>
      <c r="H9" s="129" t="s">
        <v>54</v>
      </c>
      <c r="I9" s="153"/>
      <c r="J9" s="153"/>
      <c r="K9" s="153"/>
      <c r="L9" s="153"/>
      <c r="M9" s="153"/>
    </row>
    <row r="10" spans="1:17">
      <c r="A10" s="74">
        <v>1</v>
      </c>
      <c r="B10" s="74">
        <v>2</v>
      </c>
      <c r="C10" s="74">
        <v>3</v>
      </c>
      <c r="D10" s="74">
        <v>4</v>
      </c>
      <c r="E10" s="74">
        <v>5</v>
      </c>
      <c r="F10" s="74">
        <v>6</v>
      </c>
      <c r="G10" s="103">
        <v>7</v>
      </c>
      <c r="H10" s="103">
        <v>8</v>
      </c>
      <c r="I10" s="103">
        <v>9</v>
      </c>
      <c r="J10" s="103">
        <v>10</v>
      </c>
      <c r="K10" s="103">
        <v>11</v>
      </c>
      <c r="L10" s="103">
        <v>12</v>
      </c>
      <c r="M10" s="103">
        <v>13</v>
      </c>
    </row>
    <row r="11" spans="1:17" s="82" customFormat="1" ht="39">
      <c r="A11" s="75" t="s">
        <v>146</v>
      </c>
      <c r="B11" s="76" t="s">
        <v>97</v>
      </c>
      <c r="C11" s="76" t="s">
        <v>97</v>
      </c>
      <c r="D11" s="77" t="s">
        <v>147</v>
      </c>
      <c r="E11" s="77" t="s">
        <v>124</v>
      </c>
      <c r="F11" s="76" t="s">
        <v>97</v>
      </c>
      <c r="G11" s="104" t="s">
        <v>97</v>
      </c>
      <c r="H11" s="78" t="s">
        <v>97</v>
      </c>
      <c r="I11" s="104" t="s">
        <v>97</v>
      </c>
      <c r="J11" s="104" t="s">
        <v>97</v>
      </c>
      <c r="K11" s="105">
        <f>K12+K48+K50+K53</f>
        <v>91089.32</v>
      </c>
      <c r="L11" s="105">
        <f>L12+L48+L50+L53</f>
        <v>93206.540000000008</v>
      </c>
      <c r="M11" s="105">
        <f>M12+M48+M50+M53</f>
        <v>93856.540000000008</v>
      </c>
      <c r="N11" s="80"/>
      <c r="O11" s="81"/>
      <c r="P11" s="81"/>
      <c r="Q11" s="81"/>
    </row>
    <row r="12" spans="1:17" s="82" customFormat="1" ht="39">
      <c r="A12" s="106" t="s">
        <v>58</v>
      </c>
      <c r="B12" s="107" t="s">
        <v>97</v>
      </c>
      <c r="C12" s="107" t="s">
        <v>97</v>
      </c>
      <c r="D12" s="108" t="s">
        <v>87</v>
      </c>
      <c r="E12" s="108" t="s">
        <v>124</v>
      </c>
      <c r="F12" s="107" t="s">
        <v>80</v>
      </c>
      <c r="G12" s="109">
        <f>G13+G46</f>
        <v>21</v>
      </c>
      <c r="H12" s="110" t="s">
        <v>97</v>
      </c>
      <c r="I12" s="109">
        <f>I13+I46</f>
        <v>7</v>
      </c>
      <c r="J12" s="109">
        <f>J13+J46</f>
        <v>12</v>
      </c>
      <c r="K12" s="79">
        <f>K13+K46</f>
        <v>5955.39</v>
      </c>
      <c r="L12" s="79">
        <f>L13+L46</f>
        <v>5669.6</v>
      </c>
      <c r="M12" s="79">
        <f>M13+M46</f>
        <v>6319.6</v>
      </c>
      <c r="N12" s="80"/>
      <c r="O12" s="81"/>
      <c r="P12" s="96"/>
      <c r="Q12" s="81"/>
    </row>
    <row r="13" spans="1:17" s="82" customFormat="1" ht="62.25" customHeight="1">
      <c r="A13" s="106" t="s">
        <v>58</v>
      </c>
      <c r="B13" s="124" t="s">
        <v>157</v>
      </c>
      <c r="C13" s="107" t="s">
        <v>97</v>
      </c>
      <c r="D13" s="125" t="s">
        <v>143</v>
      </c>
      <c r="E13" s="108" t="s">
        <v>148</v>
      </c>
      <c r="F13" s="107" t="s">
        <v>80</v>
      </c>
      <c r="G13" s="109">
        <f>SUM(G14:G45)</f>
        <v>20</v>
      </c>
      <c r="H13" s="109" t="s">
        <v>97</v>
      </c>
      <c r="I13" s="109">
        <f>SUM(I14:I45)</f>
        <v>6</v>
      </c>
      <c r="J13" s="109">
        <f>SUM(J14:J45)</f>
        <v>11</v>
      </c>
      <c r="K13" s="79">
        <f>SUM(K14:K45)</f>
        <v>3200.3900000000003</v>
      </c>
      <c r="L13" s="79">
        <f>SUM(L14:L45)</f>
        <v>4464.6000000000004</v>
      </c>
      <c r="M13" s="79">
        <f>SUM(M14:M45)</f>
        <v>4464.6000000000004</v>
      </c>
      <c r="N13" s="83"/>
      <c r="O13" s="84"/>
      <c r="P13" s="81"/>
      <c r="Q13" s="81"/>
    </row>
    <row r="14" spans="1:17" s="70" customFormat="1" ht="115.5" customHeight="1">
      <c r="A14" s="98" t="s">
        <v>58</v>
      </c>
      <c r="B14" s="121" t="s">
        <v>157</v>
      </c>
      <c r="C14" s="99" t="s">
        <v>141</v>
      </c>
      <c r="D14" s="87" t="s">
        <v>163</v>
      </c>
      <c r="E14" s="100" t="s">
        <v>164</v>
      </c>
      <c r="F14" s="99" t="s">
        <v>80</v>
      </c>
      <c r="G14" s="101">
        <v>1</v>
      </c>
      <c r="H14" s="102">
        <v>45627</v>
      </c>
      <c r="I14" s="101">
        <v>0</v>
      </c>
      <c r="J14" s="101">
        <v>0</v>
      </c>
      <c r="K14" s="127">
        <v>93.01</v>
      </c>
      <c r="L14" s="95">
        <v>0</v>
      </c>
      <c r="M14" s="95">
        <v>0</v>
      </c>
      <c r="N14" s="85"/>
      <c r="O14" s="117"/>
    </row>
    <row r="15" spans="1:17" s="70" customFormat="1" ht="108.75" customHeight="1">
      <c r="A15" s="98" t="s">
        <v>58</v>
      </c>
      <c r="B15" s="121" t="s">
        <v>157</v>
      </c>
      <c r="C15" s="99" t="s">
        <v>141</v>
      </c>
      <c r="D15" s="87" t="s">
        <v>165</v>
      </c>
      <c r="E15" s="100" t="s">
        <v>164</v>
      </c>
      <c r="F15" s="99" t="s">
        <v>80</v>
      </c>
      <c r="G15" s="101">
        <v>1</v>
      </c>
      <c r="H15" s="102">
        <v>45628</v>
      </c>
      <c r="I15" s="101">
        <v>0</v>
      </c>
      <c r="J15" s="101">
        <v>0</v>
      </c>
      <c r="K15" s="127">
        <v>129.79</v>
      </c>
      <c r="L15" s="95">
        <v>0</v>
      </c>
      <c r="M15" s="95">
        <v>0</v>
      </c>
      <c r="N15" s="85"/>
    </row>
    <row r="16" spans="1:17" s="70" customFormat="1" ht="141.75" customHeight="1">
      <c r="A16" s="98" t="s">
        <v>58</v>
      </c>
      <c r="B16" s="121" t="s">
        <v>157</v>
      </c>
      <c r="C16" s="99" t="s">
        <v>141</v>
      </c>
      <c r="D16" s="87" t="s">
        <v>166</v>
      </c>
      <c r="E16" s="100" t="s">
        <v>164</v>
      </c>
      <c r="F16" s="99" t="s">
        <v>80</v>
      </c>
      <c r="G16" s="101">
        <v>1</v>
      </c>
      <c r="H16" s="102">
        <v>45629</v>
      </c>
      <c r="I16" s="101">
        <v>0</v>
      </c>
      <c r="J16" s="101">
        <v>0</v>
      </c>
      <c r="K16" s="127">
        <v>133.44</v>
      </c>
      <c r="L16" s="95">
        <v>0</v>
      </c>
      <c r="M16" s="95">
        <v>0</v>
      </c>
      <c r="N16" s="85"/>
    </row>
    <row r="17" spans="1:14" ht="116.25" customHeight="1">
      <c r="A17" s="98" t="s">
        <v>58</v>
      </c>
      <c r="B17" s="121" t="s">
        <v>157</v>
      </c>
      <c r="C17" s="99" t="s">
        <v>141</v>
      </c>
      <c r="D17" s="100" t="s">
        <v>167</v>
      </c>
      <c r="E17" s="100" t="s">
        <v>164</v>
      </c>
      <c r="F17" s="99" t="s">
        <v>80</v>
      </c>
      <c r="G17" s="101">
        <v>1</v>
      </c>
      <c r="H17" s="102">
        <v>45600</v>
      </c>
      <c r="I17" s="101">
        <v>0</v>
      </c>
      <c r="J17" s="101">
        <v>0</v>
      </c>
      <c r="K17" s="127">
        <v>184.28</v>
      </c>
      <c r="L17" s="95">
        <v>0</v>
      </c>
      <c r="M17" s="95">
        <v>0</v>
      </c>
      <c r="N17" s="85"/>
    </row>
    <row r="18" spans="1:14" ht="154.5" customHeight="1">
      <c r="A18" s="98" t="s">
        <v>58</v>
      </c>
      <c r="B18" s="121" t="s">
        <v>157</v>
      </c>
      <c r="C18" s="99" t="s">
        <v>141</v>
      </c>
      <c r="D18" s="100" t="s">
        <v>168</v>
      </c>
      <c r="E18" s="100" t="s">
        <v>164</v>
      </c>
      <c r="F18" s="99" t="s">
        <v>80</v>
      </c>
      <c r="G18" s="101">
        <v>1</v>
      </c>
      <c r="H18" s="102">
        <v>45598</v>
      </c>
      <c r="I18" s="101">
        <v>0</v>
      </c>
      <c r="J18" s="101">
        <v>0</v>
      </c>
      <c r="K18" s="127">
        <v>167.69</v>
      </c>
      <c r="L18" s="95">
        <v>0</v>
      </c>
      <c r="M18" s="95">
        <v>0</v>
      </c>
      <c r="N18" s="85"/>
    </row>
    <row r="19" spans="1:14" ht="120" customHeight="1">
      <c r="A19" s="98" t="s">
        <v>58</v>
      </c>
      <c r="B19" s="121" t="s">
        <v>157</v>
      </c>
      <c r="C19" s="99" t="s">
        <v>141</v>
      </c>
      <c r="D19" s="100" t="s">
        <v>176</v>
      </c>
      <c r="E19" s="100" t="s">
        <v>124</v>
      </c>
      <c r="F19" s="99" t="s">
        <v>80</v>
      </c>
      <c r="G19" s="101">
        <v>1</v>
      </c>
      <c r="H19" s="102">
        <v>45656</v>
      </c>
      <c r="I19" s="101">
        <v>0</v>
      </c>
      <c r="J19" s="101">
        <v>0</v>
      </c>
      <c r="K19" s="127">
        <v>200</v>
      </c>
      <c r="L19" s="95">
        <v>0</v>
      </c>
      <c r="M19" s="95">
        <v>0</v>
      </c>
      <c r="N19" s="85"/>
    </row>
    <row r="20" spans="1:14" ht="71.25" customHeight="1">
      <c r="A20" s="98" t="s">
        <v>58</v>
      </c>
      <c r="B20" s="121" t="s">
        <v>157</v>
      </c>
      <c r="C20" s="99" t="s">
        <v>141</v>
      </c>
      <c r="D20" s="87" t="s">
        <v>187</v>
      </c>
      <c r="E20" s="100" t="s">
        <v>164</v>
      </c>
      <c r="F20" s="99" t="s">
        <v>80</v>
      </c>
      <c r="G20" s="101">
        <v>1</v>
      </c>
      <c r="H20" s="102">
        <v>45474</v>
      </c>
      <c r="I20" s="101">
        <v>0</v>
      </c>
      <c r="J20" s="101">
        <v>0</v>
      </c>
      <c r="K20" s="127">
        <v>84.77</v>
      </c>
      <c r="L20" s="95">
        <v>0</v>
      </c>
      <c r="M20" s="95">
        <v>0</v>
      </c>
      <c r="N20" s="85"/>
    </row>
    <row r="21" spans="1:14" ht="174.75" customHeight="1">
      <c r="A21" s="98" t="s">
        <v>58</v>
      </c>
      <c r="B21" s="121" t="s">
        <v>157</v>
      </c>
      <c r="C21" s="99" t="s">
        <v>141</v>
      </c>
      <c r="D21" s="87" t="s">
        <v>183</v>
      </c>
      <c r="E21" s="100" t="s">
        <v>124</v>
      </c>
      <c r="F21" s="99" t="s">
        <v>80</v>
      </c>
      <c r="G21" s="101">
        <v>1</v>
      </c>
      <c r="H21" s="102">
        <v>45628</v>
      </c>
      <c r="I21" s="101">
        <v>0</v>
      </c>
      <c r="J21" s="101">
        <v>0</v>
      </c>
      <c r="K21" s="127">
        <v>100</v>
      </c>
      <c r="L21" s="95">
        <v>0</v>
      </c>
      <c r="M21" s="95">
        <v>0</v>
      </c>
      <c r="N21" s="85"/>
    </row>
    <row r="22" spans="1:14" ht="177" customHeight="1">
      <c r="A22" s="98" t="s">
        <v>58</v>
      </c>
      <c r="B22" s="121" t="s">
        <v>157</v>
      </c>
      <c r="C22" s="99" t="s">
        <v>141</v>
      </c>
      <c r="D22" s="87" t="s">
        <v>199</v>
      </c>
      <c r="E22" s="100" t="s">
        <v>124</v>
      </c>
      <c r="F22" s="99" t="s">
        <v>80</v>
      </c>
      <c r="G22" s="101">
        <v>1</v>
      </c>
      <c r="H22" s="102">
        <v>45629</v>
      </c>
      <c r="I22" s="101">
        <v>0</v>
      </c>
      <c r="J22" s="101">
        <v>0</v>
      </c>
      <c r="K22" s="127">
        <v>110</v>
      </c>
      <c r="L22" s="95">
        <v>0</v>
      </c>
      <c r="M22" s="95">
        <v>0</v>
      </c>
      <c r="N22" s="85"/>
    </row>
    <row r="23" spans="1:14" ht="279" customHeight="1">
      <c r="A23" s="98" t="s">
        <v>58</v>
      </c>
      <c r="B23" s="121" t="s">
        <v>157</v>
      </c>
      <c r="C23" s="99" t="s">
        <v>141</v>
      </c>
      <c r="D23" s="87" t="s">
        <v>184</v>
      </c>
      <c r="E23" s="100" t="s">
        <v>124</v>
      </c>
      <c r="F23" s="99" t="s">
        <v>80</v>
      </c>
      <c r="G23" s="101">
        <v>1</v>
      </c>
      <c r="H23" s="102">
        <v>45630</v>
      </c>
      <c r="I23" s="101">
        <v>0</v>
      </c>
      <c r="J23" s="101">
        <v>0</v>
      </c>
      <c r="K23" s="127">
        <v>127</v>
      </c>
      <c r="L23" s="95">
        <v>0</v>
      </c>
      <c r="M23" s="95">
        <v>0</v>
      </c>
      <c r="N23" s="85"/>
    </row>
    <row r="24" spans="1:14" ht="198.75" customHeight="1">
      <c r="A24" s="98" t="s">
        <v>58</v>
      </c>
      <c r="B24" s="121" t="s">
        <v>157</v>
      </c>
      <c r="C24" s="99" t="s">
        <v>141</v>
      </c>
      <c r="D24" s="100" t="s">
        <v>188</v>
      </c>
      <c r="E24" s="100" t="s">
        <v>164</v>
      </c>
      <c r="F24" s="99" t="s">
        <v>80</v>
      </c>
      <c r="G24" s="101">
        <v>1</v>
      </c>
      <c r="H24" s="102">
        <v>45474</v>
      </c>
      <c r="I24" s="101">
        <v>0</v>
      </c>
      <c r="J24" s="101">
        <v>0</v>
      </c>
      <c r="K24" s="127">
        <v>145.25</v>
      </c>
      <c r="L24" s="95">
        <v>0</v>
      </c>
      <c r="M24" s="95">
        <v>0</v>
      </c>
      <c r="N24" s="85"/>
    </row>
    <row r="25" spans="1:14" ht="117" customHeight="1">
      <c r="A25" s="98" t="s">
        <v>58</v>
      </c>
      <c r="B25" s="121" t="s">
        <v>157</v>
      </c>
      <c r="C25" s="99" t="s">
        <v>141</v>
      </c>
      <c r="D25" s="100" t="s">
        <v>189</v>
      </c>
      <c r="E25" s="100" t="s">
        <v>164</v>
      </c>
      <c r="F25" s="99" t="s">
        <v>80</v>
      </c>
      <c r="G25" s="101">
        <v>1</v>
      </c>
      <c r="H25" s="102">
        <v>45627</v>
      </c>
      <c r="I25" s="101">
        <v>0</v>
      </c>
      <c r="J25" s="101">
        <v>0</v>
      </c>
      <c r="K25" s="127">
        <v>182.5</v>
      </c>
      <c r="L25" s="95">
        <v>0</v>
      </c>
      <c r="M25" s="95">
        <v>0</v>
      </c>
      <c r="N25" s="85"/>
    </row>
    <row r="26" spans="1:14" ht="224.25" customHeight="1">
      <c r="A26" s="98" t="s">
        <v>58</v>
      </c>
      <c r="B26" s="121" t="s">
        <v>157</v>
      </c>
      <c r="C26" s="99" t="s">
        <v>141</v>
      </c>
      <c r="D26" s="100" t="s">
        <v>190</v>
      </c>
      <c r="E26" s="100" t="s">
        <v>124</v>
      </c>
      <c r="F26" s="99" t="s">
        <v>80</v>
      </c>
      <c r="G26" s="101">
        <v>1</v>
      </c>
      <c r="H26" s="102">
        <v>45656</v>
      </c>
      <c r="I26" s="101">
        <v>0</v>
      </c>
      <c r="J26" s="101">
        <v>0</v>
      </c>
      <c r="K26" s="127">
        <v>285</v>
      </c>
      <c r="L26" s="95">
        <v>0</v>
      </c>
      <c r="M26" s="95">
        <v>0</v>
      </c>
      <c r="N26" s="85"/>
    </row>
    <row r="27" spans="1:14" ht="240.75" customHeight="1">
      <c r="A27" s="98" t="s">
        <v>58</v>
      </c>
      <c r="B27" s="121" t="s">
        <v>157</v>
      </c>
      <c r="C27" s="99" t="s">
        <v>141</v>
      </c>
      <c r="D27" s="100" t="s">
        <v>191</v>
      </c>
      <c r="E27" s="100" t="s">
        <v>124</v>
      </c>
      <c r="F27" s="99" t="s">
        <v>80</v>
      </c>
      <c r="G27" s="101">
        <v>1</v>
      </c>
      <c r="H27" s="102">
        <v>45656</v>
      </c>
      <c r="I27" s="101">
        <v>0</v>
      </c>
      <c r="J27" s="101">
        <v>0</v>
      </c>
      <c r="K27" s="127">
        <v>100</v>
      </c>
      <c r="L27" s="95">
        <v>0</v>
      </c>
      <c r="M27" s="95">
        <v>0</v>
      </c>
      <c r="N27" s="85"/>
    </row>
    <row r="28" spans="1:14" ht="222.75" customHeight="1">
      <c r="A28" s="98" t="s">
        <v>58</v>
      </c>
      <c r="B28" s="121" t="s">
        <v>157</v>
      </c>
      <c r="C28" s="99" t="s">
        <v>141</v>
      </c>
      <c r="D28" s="100" t="s">
        <v>185</v>
      </c>
      <c r="E28" s="100" t="s">
        <v>124</v>
      </c>
      <c r="F28" s="99" t="s">
        <v>80</v>
      </c>
      <c r="G28" s="101">
        <v>1</v>
      </c>
      <c r="H28" s="102">
        <v>45656</v>
      </c>
      <c r="I28" s="101">
        <v>0</v>
      </c>
      <c r="J28" s="101">
        <v>0</v>
      </c>
      <c r="K28" s="127">
        <v>105</v>
      </c>
      <c r="L28" s="95">
        <v>0</v>
      </c>
      <c r="M28" s="95">
        <v>0</v>
      </c>
      <c r="N28" s="85"/>
    </row>
    <row r="29" spans="1:14" ht="156" customHeight="1">
      <c r="A29" s="98" t="s">
        <v>58</v>
      </c>
      <c r="B29" s="121" t="s">
        <v>157</v>
      </c>
      <c r="C29" s="99" t="s">
        <v>141</v>
      </c>
      <c r="D29" s="100" t="s">
        <v>181</v>
      </c>
      <c r="E29" s="100" t="s">
        <v>124</v>
      </c>
      <c r="F29" s="99" t="s">
        <v>80</v>
      </c>
      <c r="G29" s="101">
        <v>1</v>
      </c>
      <c r="H29" s="102">
        <v>45656</v>
      </c>
      <c r="I29" s="101">
        <v>0</v>
      </c>
      <c r="J29" s="101">
        <v>0</v>
      </c>
      <c r="K29" s="127">
        <v>100</v>
      </c>
      <c r="L29" s="95">
        <v>0</v>
      </c>
      <c r="M29" s="95">
        <v>0</v>
      </c>
      <c r="N29" s="85"/>
    </row>
    <row r="30" spans="1:14" ht="221.25" customHeight="1">
      <c r="A30" s="98" t="s">
        <v>58</v>
      </c>
      <c r="B30" s="121" t="s">
        <v>157</v>
      </c>
      <c r="C30" s="99" t="s">
        <v>141</v>
      </c>
      <c r="D30" s="100" t="s">
        <v>182</v>
      </c>
      <c r="E30" s="100" t="s">
        <v>124</v>
      </c>
      <c r="F30" s="99" t="s">
        <v>80</v>
      </c>
      <c r="G30" s="101">
        <v>1</v>
      </c>
      <c r="H30" s="102">
        <v>45656</v>
      </c>
      <c r="I30" s="101">
        <v>0</v>
      </c>
      <c r="J30" s="101">
        <v>0</v>
      </c>
      <c r="K30" s="127">
        <v>290</v>
      </c>
      <c r="L30" s="95">
        <v>0</v>
      </c>
      <c r="M30" s="95">
        <v>0</v>
      </c>
      <c r="N30" s="85"/>
    </row>
    <row r="31" spans="1:14" ht="135" customHeight="1">
      <c r="A31" s="98" t="s">
        <v>58</v>
      </c>
      <c r="B31" s="121" t="s">
        <v>157</v>
      </c>
      <c r="C31" s="99" t="s">
        <v>141</v>
      </c>
      <c r="D31" s="100" t="s">
        <v>200</v>
      </c>
      <c r="E31" s="100" t="s">
        <v>124</v>
      </c>
      <c r="F31" s="99" t="s">
        <v>80</v>
      </c>
      <c r="G31" s="101">
        <v>1</v>
      </c>
      <c r="H31" s="102">
        <v>45657</v>
      </c>
      <c r="I31" s="101">
        <v>0</v>
      </c>
      <c r="J31" s="101">
        <v>0</v>
      </c>
      <c r="K31" s="127">
        <v>323.74</v>
      </c>
      <c r="L31" s="95">
        <v>0</v>
      </c>
      <c r="M31" s="95">
        <v>0</v>
      </c>
      <c r="N31" s="85"/>
    </row>
    <row r="32" spans="1:14" ht="162" customHeight="1">
      <c r="A32" s="98" t="s">
        <v>58</v>
      </c>
      <c r="B32" s="121" t="s">
        <v>157</v>
      </c>
      <c r="C32" s="99" t="s">
        <v>141</v>
      </c>
      <c r="D32" s="100" t="s">
        <v>197</v>
      </c>
      <c r="E32" s="100" t="s">
        <v>124</v>
      </c>
      <c r="F32" s="99" t="s">
        <v>80</v>
      </c>
      <c r="G32" s="101">
        <v>1</v>
      </c>
      <c r="H32" s="102">
        <v>45627</v>
      </c>
      <c r="I32" s="101">
        <v>0</v>
      </c>
      <c r="J32" s="101">
        <v>0</v>
      </c>
      <c r="K32" s="127">
        <v>160</v>
      </c>
      <c r="L32" s="95">
        <v>0</v>
      </c>
      <c r="M32" s="95">
        <v>0</v>
      </c>
      <c r="N32" s="85"/>
    </row>
    <row r="33" spans="1:14" ht="61.5" customHeight="1">
      <c r="A33" s="98" t="s">
        <v>58</v>
      </c>
      <c r="B33" s="121" t="s">
        <v>157</v>
      </c>
      <c r="C33" s="99" t="s">
        <v>141</v>
      </c>
      <c r="D33" s="87" t="s">
        <v>178</v>
      </c>
      <c r="E33" s="100" t="s">
        <v>124</v>
      </c>
      <c r="F33" s="99" t="s">
        <v>80</v>
      </c>
      <c r="G33" s="101">
        <v>0</v>
      </c>
      <c r="H33" s="135" t="s">
        <v>97</v>
      </c>
      <c r="I33" s="101">
        <v>1</v>
      </c>
      <c r="J33" s="101">
        <v>0</v>
      </c>
      <c r="K33" s="95">
        <v>0</v>
      </c>
      <c r="L33" s="127">
        <v>3351.6</v>
      </c>
      <c r="M33" s="95">
        <v>0</v>
      </c>
      <c r="N33" s="85"/>
    </row>
    <row r="34" spans="1:14" ht="198" customHeight="1">
      <c r="A34" s="98" t="s">
        <v>58</v>
      </c>
      <c r="B34" s="121" t="s">
        <v>157</v>
      </c>
      <c r="C34" s="99" t="s">
        <v>141</v>
      </c>
      <c r="D34" s="87" t="s">
        <v>198</v>
      </c>
      <c r="E34" s="100" t="s">
        <v>124</v>
      </c>
      <c r="F34" s="99" t="s">
        <v>80</v>
      </c>
      <c r="G34" s="101">
        <v>0</v>
      </c>
      <c r="H34" s="135" t="s">
        <v>97</v>
      </c>
      <c r="I34" s="101">
        <v>1</v>
      </c>
      <c r="J34" s="101">
        <v>0</v>
      </c>
      <c r="K34" s="95">
        <v>100</v>
      </c>
      <c r="L34" s="127">
        <v>163</v>
      </c>
      <c r="M34" s="95">
        <v>0</v>
      </c>
      <c r="N34" s="85"/>
    </row>
    <row r="35" spans="1:14" ht="182.25" customHeight="1">
      <c r="A35" s="98" t="s">
        <v>58</v>
      </c>
      <c r="B35" s="121" t="s">
        <v>157</v>
      </c>
      <c r="C35" s="99" t="s">
        <v>141</v>
      </c>
      <c r="D35" s="87" t="s">
        <v>192</v>
      </c>
      <c r="E35" s="100" t="s">
        <v>124</v>
      </c>
      <c r="F35" s="99" t="s">
        <v>80</v>
      </c>
      <c r="G35" s="101">
        <v>0</v>
      </c>
      <c r="H35" s="135" t="s">
        <v>97</v>
      </c>
      <c r="I35" s="101">
        <v>0</v>
      </c>
      <c r="J35" s="101">
        <v>1</v>
      </c>
      <c r="K35" s="95">
        <v>0</v>
      </c>
      <c r="L35" s="95">
        <v>0</v>
      </c>
      <c r="M35" s="127">
        <v>500</v>
      </c>
      <c r="N35" s="85"/>
    </row>
    <row r="36" spans="1:14" ht="169.5" customHeight="1">
      <c r="A36" s="98" t="s">
        <v>58</v>
      </c>
      <c r="B36" s="121" t="s">
        <v>157</v>
      </c>
      <c r="C36" s="99" t="s">
        <v>141</v>
      </c>
      <c r="D36" s="87" t="s">
        <v>193</v>
      </c>
      <c r="E36" s="100" t="s">
        <v>124</v>
      </c>
      <c r="F36" s="99" t="s">
        <v>80</v>
      </c>
      <c r="G36" s="101">
        <v>0</v>
      </c>
      <c r="H36" s="135" t="s">
        <v>97</v>
      </c>
      <c r="I36" s="101">
        <v>0</v>
      </c>
      <c r="J36" s="101">
        <v>1</v>
      </c>
      <c r="K36" s="95">
        <v>0</v>
      </c>
      <c r="L36" s="95">
        <v>0</v>
      </c>
      <c r="M36" s="127">
        <v>300</v>
      </c>
      <c r="N36" s="85"/>
    </row>
    <row r="37" spans="1:14" ht="162.75" customHeight="1">
      <c r="A37" s="98" t="s">
        <v>58</v>
      </c>
      <c r="B37" s="119" t="s">
        <v>157</v>
      </c>
      <c r="C37" s="99" t="s">
        <v>141</v>
      </c>
      <c r="D37" s="100" t="s">
        <v>194</v>
      </c>
      <c r="E37" s="100" t="s">
        <v>124</v>
      </c>
      <c r="F37" s="99" t="s">
        <v>80</v>
      </c>
      <c r="G37" s="101">
        <v>0</v>
      </c>
      <c r="H37" s="135" t="s">
        <v>97</v>
      </c>
      <c r="I37" s="101">
        <v>0</v>
      </c>
      <c r="J37" s="101">
        <v>1</v>
      </c>
      <c r="K37" s="95">
        <v>0</v>
      </c>
      <c r="L37" s="95">
        <v>0</v>
      </c>
      <c r="M37" s="127">
        <v>300</v>
      </c>
      <c r="N37" s="85"/>
    </row>
    <row r="38" spans="1:14" ht="55.5" customHeight="1">
      <c r="A38" s="98" t="s">
        <v>58</v>
      </c>
      <c r="B38" s="121" t="s">
        <v>157</v>
      </c>
      <c r="C38" s="99" t="s">
        <v>141</v>
      </c>
      <c r="D38" s="87" t="s">
        <v>169</v>
      </c>
      <c r="E38" s="100" t="s">
        <v>124</v>
      </c>
      <c r="F38" s="99" t="s">
        <v>80</v>
      </c>
      <c r="G38" s="101">
        <v>0</v>
      </c>
      <c r="H38" s="135" t="s">
        <v>97</v>
      </c>
      <c r="I38" s="101">
        <v>0</v>
      </c>
      <c r="J38" s="101">
        <v>1</v>
      </c>
      <c r="K38" s="95">
        <v>0</v>
      </c>
      <c r="L38" s="95">
        <v>0</v>
      </c>
      <c r="M38" s="127">
        <v>200</v>
      </c>
      <c r="N38" s="85"/>
    </row>
    <row r="39" spans="1:14" ht="150.75" customHeight="1">
      <c r="A39" s="98" t="s">
        <v>58</v>
      </c>
      <c r="B39" s="121" t="s">
        <v>157</v>
      </c>
      <c r="C39" s="99" t="s">
        <v>141</v>
      </c>
      <c r="D39" s="87" t="s">
        <v>201</v>
      </c>
      <c r="E39" s="100" t="s">
        <v>124</v>
      </c>
      <c r="F39" s="99" t="s">
        <v>80</v>
      </c>
      <c r="G39" s="101">
        <v>0</v>
      </c>
      <c r="H39" s="135" t="s">
        <v>97</v>
      </c>
      <c r="I39" s="101">
        <v>0</v>
      </c>
      <c r="J39" s="101">
        <v>1</v>
      </c>
      <c r="K39" s="95">
        <v>0</v>
      </c>
      <c r="L39" s="95">
        <v>0</v>
      </c>
      <c r="M39" s="127">
        <v>1000</v>
      </c>
      <c r="N39" s="85"/>
    </row>
    <row r="40" spans="1:14" ht="76.5" customHeight="1">
      <c r="A40" s="98" t="s">
        <v>58</v>
      </c>
      <c r="B40" s="121" t="s">
        <v>157</v>
      </c>
      <c r="C40" s="99" t="s">
        <v>141</v>
      </c>
      <c r="D40" s="87" t="s">
        <v>202</v>
      </c>
      <c r="E40" s="100" t="s">
        <v>124</v>
      </c>
      <c r="F40" s="99" t="s">
        <v>80</v>
      </c>
      <c r="G40" s="101">
        <v>0</v>
      </c>
      <c r="H40" s="135" t="s">
        <v>97</v>
      </c>
      <c r="I40" s="101">
        <v>0</v>
      </c>
      <c r="J40" s="101">
        <v>1</v>
      </c>
      <c r="K40" s="95">
        <v>0</v>
      </c>
      <c r="L40" s="95">
        <v>0</v>
      </c>
      <c r="M40" s="127">
        <v>500</v>
      </c>
      <c r="N40" s="85"/>
    </row>
    <row r="41" spans="1:14" ht="83.25" customHeight="1">
      <c r="A41" s="98" t="s">
        <v>58</v>
      </c>
      <c r="B41" s="121" t="s">
        <v>157</v>
      </c>
      <c r="C41" s="99" t="s">
        <v>141</v>
      </c>
      <c r="D41" s="87" t="s">
        <v>177</v>
      </c>
      <c r="E41" s="100" t="s">
        <v>124</v>
      </c>
      <c r="F41" s="99" t="s">
        <v>80</v>
      </c>
      <c r="G41" s="101">
        <v>0</v>
      </c>
      <c r="H41" s="135" t="s">
        <v>97</v>
      </c>
      <c r="I41" s="101">
        <v>0</v>
      </c>
      <c r="J41" s="101">
        <v>1</v>
      </c>
      <c r="K41" s="95">
        <v>0</v>
      </c>
      <c r="L41" s="95">
        <v>0</v>
      </c>
      <c r="M41" s="127">
        <v>400</v>
      </c>
      <c r="N41" s="85"/>
    </row>
    <row r="42" spans="1:14" ht="147.75" customHeight="1">
      <c r="A42" s="98" t="s">
        <v>58</v>
      </c>
      <c r="B42" s="121" t="s">
        <v>157</v>
      </c>
      <c r="C42" s="99" t="s">
        <v>141</v>
      </c>
      <c r="D42" s="87" t="s">
        <v>195</v>
      </c>
      <c r="E42" s="100" t="s">
        <v>124</v>
      </c>
      <c r="F42" s="99" t="s">
        <v>80</v>
      </c>
      <c r="G42" s="101">
        <v>0</v>
      </c>
      <c r="H42" s="135" t="s">
        <v>97</v>
      </c>
      <c r="I42" s="101">
        <v>0</v>
      </c>
      <c r="J42" s="101">
        <v>1</v>
      </c>
      <c r="K42" s="95">
        <v>0</v>
      </c>
      <c r="L42" s="95">
        <v>0</v>
      </c>
      <c r="M42" s="127">
        <v>300</v>
      </c>
      <c r="N42" s="85"/>
    </row>
    <row r="43" spans="1:14" ht="54.75" customHeight="1">
      <c r="A43" s="98" t="s">
        <v>58</v>
      </c>
      <c r="B43" s="119" t="s">
        <v>157</v>
      </c>
      <c r="C43" s="99" t="s">
        <v>141</v>
      </c>
      <c r="D43" s="100" t="s">
        <v>153</v>
      </c>
      <c r="E43" s="100" t="s">
        <v>124</v>
      </c>
      <c r="F43" s="99" t="s">
        <v>80</v>
      </c>
      <c r="G43" s="101">
        <v>0</v>
      </c>
      <c r="H43" s="135" t="s">
        <v>97</v>
      </c>
      <c r="I43" s="101">
        <v>2</v>
      </c>
      <c r="J43" s="101">
        <v>3</v>
      </c>
      <c r="K43" s="95">
        <v>0</v>
      </c>
      <c r="L43" s="127">
        <v>750</v>
      </c>
      <c r="M43" s="127">
        <v>964.6</v>
      </c>
    </row>
    <row r="44" spans="1:14" ht="60.75" customHeight="1">
      <c r="A44" s="86" t="s">
        <v>58</v>
      </c>
      <c r="B44" s="119" t="s">
        <v>157</v>
      </c>
      <c r="C44" s="73" t="s">
        <v>141</v>
      </c>
      <c r="D44" s="97" t="s">
        <v>150</v>
      </c>
      <c r="E44" s="87" t="s">
        <v>124</v>
      </c>
      <c r="F44" s="73" t="s">
        <v>80</v>
      </c>
      <c r="G44" s="88">
        <v>1</v>
      </c>
      <c r="H44" s="102">
        <v>45628</v>
      </c>
      <c r="I44" s="88">
        <v>1</v>
      </c>
      <c r="J44" s="101">
        <v>0</v>
      </c>
      <c r="K44" s="127">
        <v>78.92</v>
      </c>
      <c r="L44" s="127">
        <v>50</v>
      </c>
      <c r="M44" s="95">
        <v>0</v>
      </c>
    </row>
    <row r="45" spans="1:14" ht="60.75" customHeight="1">
      <c r="A45" s="86" t="s">
        <v>58</v>
      </c>
      <c r="B45" s="119" t="s">
        <v>157</v>
      </c>
      <c r="C45" s="73" t="s">
        <v>141</v>
      </c>
      <c r="D45" s="97" t="s">
        <v>196</v>
      </c>
      <c r="E45" s="87" t="s">
        <v>124</v>
      </c>
      <c r="F45" s="73" t="s">
        <v>80</v>
      </c>
      <c r="G45" s="88">
        <v>0</v>
      </c>
      <c r="H45" s="102" t="s">
        <v>97</v>
      </c>
      <c r="I45" s="88">
        <v>1</v>
      </c>
      <c r="J45" s="101">
        <v>0</v>
      </c>
      <c r="K45" s="95">
        <v>0</v>
      </c>
      <c r="L45" s="127">
        <v>150</v>
      </c>
      <c r="M45" s="95">
        <v>0</v>
      </c>
    </row>
    <row r="46" spans="1:14" ht="75.75" customHeight="1">
      <c r="A46" s="122" t="s">
        <v>58</v>
      </c>
      <c r="B46" s="132">
        <v>94212</v>
      </c>
      <c r="C46" s="132" t="s">
        <v>97</v>
      </c>
      <c r="D46" s="133" t="s">
        <v>160</v>
      </c>
      <c r="E46" s="133" t="s">
        <v>137</v>
      </c>
      <c r="F46" s="132" t="s">
        <v>80</v>
      </c>
      <c r="G46" s="134">
        <f>G47</f>
        <v>1</v>
      </c>
      <c r="H46" s="136" t="s">
        <v>97</v>
      </c>
      <c r="I46" s="134" t="str">
        <f>I47</f>
        <v>1</v>
      </c>
      <c r="J46" s="134">
        <v>1</v>
      </c>
      <c r="K46" s="131">
        <f>K47</f>
        <v>2755</v>
      </c>
      <c r="L46" s="131">
        <f>L47</f>
        <v>1205</v>
      </c>
      <c r="M46" s="131">
        <f>M47</f>
        <v>1855</v>
      </c>
    </row>
    <row r="47" spans="1:14" ht="79.5" customHeight="1">
      <c r="A47" s="86" t="s">
        <v>58</v>
      </c>
      <c r="B47" s="119" t="s">
        <v>158</v>
      </c>
      <c r="C47" s="73" t="s">
        <v>141</v>
      </c>
      <c r="D47" s="87" t="s">
        <v>126</v>
      </c>
      <c r="E47" s="87" t="s">
        <v>137</v>
      </c>
      <c r="F47" s="120" t="s">
        <v>80</v>
      </c>
      <c r="G47" s="88">
        <v>1</v>
      </c>
      <c r="H47" s="89">
        <v>45627</v>
      </c>
      <c r="I47" s="88" t="s">
        <v>142</v>
      </c>
      <c r="J47" s="101">
        <v>1</v>
      </c>
      <c r="K47" s="95">
        <v>2755</v>
      </c>
      <c r="L47" s="95">
        <v>1205</v>
      </c>
      <c r="M47" s="95">
        <v>1855</v>
      </c>
    </row>
    <row r="48" spans="1:14" ht="80.25" customHeight="1">
      <c r="A48" s="111" t="s">
        <v>59</v>
      </c>
      <c r="B48" s="112" t="s">
        <v>97</v>
      </c>
      <c r="C48" s="112" t="s">
        <v>97</v>
      </c>
      <c r="D48" s="113" t="s">
        <v>186</v>
      </c>
      <c r="E48" s="113" t="s">
        <v>159</v>
      </c>
      <c r="F48" s="112" t="s">
        <v>80</v>
      </c>
      <c r="G48" s="114">
        <f>G49</f>
        <v>39</v>
      </c>
      <c r="H48" s="138" t="s">
        <v>97</v>
      </c>
      <c r="I48" s="114">
        <f>I49</f>
        <v>39</v>
      </c>
      <c r="J48" s="114">
        <f>J49</f>
        <v>39</v>
      </c>
      <c r="K48" s="115">
        <f>K49</f>
        <v>83143.63</v>
      </c>
      <c r="L48" s="115">
        <f>L49</f>
        <v>86338.14</v>
      </c>
      <c r="M48" s="115">
        <f>M49</f>
        <v>86338.14</v>
      </c>
    </row>
    <row r="49" spans="1:17" ht="106.5" customHeight="1">
      <c r="A49" s="98" t="s">
        <v>59</v>
      </c>
      <c r="B49" s="99">
        <v>94219</v>
      </c>
      <c r="C49" s="99" t="s">
        <v>156</v>
      </c>
      <c r="D49" s="100" t="s">
        <v>155</v>
      </c>
      <c r="E49" s="100" t="s">
        <v>159</v>
      </c>
      <c r="F49" s="99" t="s">
        <v>80</v>
      </c>
      <c r="G49" s="101">
        <v>39</v>
      </c>
      <c r="H49" s="102">
        <v>45627</v>
      </c>
      <c r="I49" s="101">
        <v>39</v>
      </c>
      <c r="J49" s="101">
        <v>39</v>
      </c>
      <c r="K49" s="95">
        <v>83143.63</v>
      </c>
      <c r="L49" s="95">
        <v>86338.14</v>
      </c>
      <c r="M49" s="95">
        <v>86338.14</v>
      </c>
    </row>
    <row r="50" spans="1:17" ht="106.5" customHeight="1">
      <c r="A50" s="122" t="s">
        <v>89</v>
      </c>
      <c r="B50" s="139" t="s">
        <v>97</v>
      </c>
      <c r="C50" s="132" t="s">
        <v>97</v>
      </c>
      <c r="D50" s="140" t="s">
        <v>138</v>
      </c>
      <c r="E50" s="133" t="s">
        <v>124</v>
      </c>
      <c r="F50" s="132" t="s">
        <v>80</v>
      </c>
      <c r="G50" s="134">
        <f>G51</f>
        <v>1</v>
      </c>
      <c r="H50" s="141" t="s">
        <v>97</v>
      </c>
      <c r="I50" s="134">
        <f>I51</f>
        <v>0</v>
      </c>
      <c r="J50" s="134">
        <f>J51</f>
        <v>0</v>
      </c>
      <c r="K50" s="131">
        <f>K51</f>
        <v>791.5</v>
      </c>
      <c r="L50" s="142">
        <f>L51</f>
        <v>0</v>
      </c>
      <c r="M50" s="142">
        <f>M51</f>
        <v>0</v>
      </c>
    </row>
    <row r="51" spans="1:17" ht="106.5" customHeight="1">
      <c r="A51" s="75" t="s">
        <v>89</v>
      </c>
      <c r="B51" s="119" t="s">
        <v>179</v>
      </c>
      <c r="C51" s="76" t="s">
        <v>97</v>
      </c>
      <c r="D51" s="143" t="s">
        <v>138</v>
      </c>
      <c r="E51" s="77" t="s">
        <v>124</v>
      </c>
      <c r="F51" s="76" t="s">
        <v>80</v>
      </c>
      <c r="G51" s="144">
        <v>1</v>
      </c>
      <c r="H51" s="89">
        <v>45656</v>
      </c>
      <c r="I51" s="144">
        <v>0</v>
      </c>
      <c r="J51" s="144">
        <v>0</v>
      </c>
      <c r="K51" s="145">
        <f>K52</f>
        <v>791.5</v>
      </c>
      <c r="L51" s="146">
        <v>0</v>
      </c>
      <c r="M51" s="146">
        <v>0</v>
      </c>
    </row>
    <row r="52" spans="1:17" ht="106.5" customHeight="1">
      <c r="A52" s="75" t="s">
        <v>89</v>
      </c>
      <c r="B52" s="119" t="s">
        <v>179</v>
      </c>
      <c r="C52" s="73" t="s">
        <v>141</v>
      </c>
      <c r="D52" s="147" t="s">
        <v>180</v>
      </c>
      <c r="E52" s="100" t="s">
        <v>124</v>
      </c>
      <c r="F52" s="99" t="s">
        <v>80</v>
      </c>
      <c r="G52" s="101">
        <v>1</v>
      </c>
      <c r="H52" s="102">
        <v>45657</v>
      </c>
      <c r="I52" s="101">
        <v>0</v>
      </c>
      <c r="J52" s="101">
        <v>0</v>
      </c>
      <c r="K52" s="95">
        <v>791.5</v>
      </c>
      <c r="L52" s="148">
        <v>0</v>
      </c>
      <c r="M52" s="148">
        <v>0</v>
      </c>
    </row>
    <row r="53" spans="1:17" s="69" customFormat="1" ht="173.25" customHeight="1">
      <c r="A53" s="92" t="s">
        <v>154</v>
      </c>
      <c r="B53" s="93" t="s">
        <v>97</v>
      </c>
      <c r="C53" s="93" t="s">
        <v>97</v>
      </c>
      <c r="D53" s="116" t="s">
        <v>88</v>
      </c>
      <c r="E53" s="130" t="s">
        <v>139</v>
      </c>
      <c r="F53" s="93" t="s">
        <v>80</v>
      </c>
      <c r="G53" s="94">
        <f>G54</f>
        <v>170</v>
      </c>
      <c r="H53" s="137" t="s">
        <v>97</v>
      </c>
      <c r="I53" s="94">
        <f>I54</f>
        <v>170</v>
      </c>
      <c r="J53" s="94">
        <f>J54</f>
        <v>170</v>
      </c>
      <c r="K53" s="123">
        <f>K54</f>
        <v>1198.8</v>
      </c>
      <c r="L53" s="123">
        <f>L54</f>
        <v>1198.8</v>
      </c>
      <c r="M53" s="123">
        <f>M54</f>
        <v>1198.8</v>
      </c>
      <c r="O53" s="91"/>
      <c r="P53" s="91"/>
      <c r="Q53" s="91"/>
    </row>
    <row r="54" spans="1:17" s="69" customFormat="1" ht="105.75" customHeight="1">
      <c r="A54" s="86" t="s">
        <v>154</v>
      </c>
      <c r="B54" s="99">
        <v>94214</v>
      </c>
      <c r="C54" s="73" t="s">
        <v>106</v>
      </c>
      <c r="D54" s="87" t="s">
        <v>103</v>
      </c>
      <c r="E54" s="87" t="s">
        <v>127</v>
      </c>
      <c r="F54" s="73" t="s">
        <v>80</v>
      </c>
      <c r="G54" s="101">
        <v>170</v>
      </c>
      <c r="H54" s="89">
        <v>45627</v>
      </c>
      <c r="I54" s="101">
        <v>170</v>
      </c>
      <c r="J54" s="101">
        <v>170</v>
      </c>
      <c r="K54" s="95">
        <v>1198.8</v>
      </c>
      <c r="L54" s="95">
        <v>1198.8</v>
      </c>
      <c r="M54" s="95">
        <v>1198.8</v>
      </c>
      <c r="N54" s="90"/>
      <c r="O54" s="91"/>
      <c r="P54" s="91"/>
      <c r="Q54" s="91"/>
    </row>
    <row r="55" spans="1:17">
      <c r="C55" s="150" t="s">
        <v>149</v>
      </c>
      <c r="D55" s="150"/>
      <c r="E55" s="150"/>
      <c r="F55" s="150"/>
      <c r="G55" s="150"/>
      <c r="H55" s="150"/>
      <c r="K55" s="126"/>
    </row>
    <row r="56" spans="1:17">
      <c r="C56" s="151"/>
      <c r="D56" s="151"/>
      <c r="E56" s="151"/>
      <c r="F56" s="151"/>
      <c r="G56" s="151"/>
      <c r="H56" s="151"/>
      <c r="K56" s="126"/>
    </row>
    <row r="57" spans="1:17">
      <c r="K57" s="126"/>
    </row>
    <row r="58" spans="1:17">
      <c r="K58" s="126"/>
    </row>
    <row r="59" spans="1:17">
      <c r="K59" s="126"/>
    </row>
    <row r="60" spans="1:17">
      <c r="K60" s="126"/>
    </row>
    <row r="61" spans="1:17">
      <c r="K61" s="126"/>
    </row>
    <row r="62" spans="1:17">
      <c r="K62" s="126"/>
    </row>
    <row r="63" spans="1:17">
      <c r="K63" s="126"/>
    </row>
    <row r="64" spans="1:17">
      <c r="K64" s="126"/>
    </row>
    <row r="65" spans="11:11">
      <c r="K65" s="126"/>
    </row>
    <row r="66" spans="11:11">
      <c r="K66" s="126"/>
    </row>
    <row r="67" spans="11:11">
      <c r="K67" s="126"/>
    </row>
    <row r="68" spans="11:11">
      <c r="K68" s="126"/>
    </row>
    <row r="69" spans="11:11">
      <c r="K69" s="126"/>
    </row>
    <row r="70" spans="11:11">
      <c r="K70" s="126"/>
    </row>
    <row r="71" spans="11:11">
      <c r="K71" s="126"/>
    </row>
    <row r="72" spans="11:11">
      <c r="K72" s="126"/>
    </row>
    <row r="73" spans="11:11">
      <c r="K73" s="126"/>
    </row>
    <row r="74" spans="11:11">
      <c r="K74" s="126"/>
    </row>
    <row r="75" spans="11:11">
      <c r="K75" s="126"/>
    </row>
    <row r="76" spans="11:11">
      <c r="K76" s="126"/>
    </row>
    <row r="77" spans="11:11">
      <c r="K77" s="126"/>
    </row>
    <row r="78" spans="11:11">
      <c r="K78" s="126"/>
    </row>
    <row r="79" spans="11:11">
      <c r="K79" s="126"/>
    </row>
    <row r="80" spans="11:11">
      <c r="K80" s="126"/>
    </row>
    <row r="81" spans="11:11">
      <c r="K81" s="126"/>
    </row>
    <row r="82" spans="11:11">
      <c r="K82" s="126"/>
    </row>
    <row r="83" spans="11:11">
      <c r="K83" s="126"/>
    </row>
    <row r="84" spans="11:11">
      <c r="K84" s="126"/>
    </row>
    <row r="85" spans="11:11">
      <c r="K85" s="126"/>
    </row>
    <row r="86" spans="11:11">
      <c r="K86" s="126"/>
    </row>
    <row r="87" spans="11:11">
      <c r="K87" s="126"/>
    </row>
    <row r="88" spans="11:11">
      <c r="K88" s="126"/>
    </row>
  </sheetData>
  <autoFilter ref="A10:Q55"/>
  <mergeCells count="20">
    <mergeCell ref="J1:M1"/>
    <mergeCell ref="J2:M2"/>
    <mergeCell ref="A3:K3"/>
    <mergeCell ref="A4:M4"/>
    <mergeCell ref="J8:J9"/>
    <mergeCell ref="K7:K9"/>
    <mergeCell ref="A6:A9"/>
    <mergeCell ref="B6:B9"/>
    <mergeCell ref="C6:C9"/>
    <mergeCell ref="D6:D9"/>
    <mergeCell ref="C55:H55"/>
    <mergeCell ref="C56:H56"/>
    <mergeCell ref="F7:F9"/>
    <mergeCell ref="G7:J7"/>
    <mergeCell ref="K6:M6"/>
    <mergeCell ref="E7:E9"/>
    <mergeCell ref="L7:L9"/>
    <mergeCell ref="M7:M9"/>
    <mergeCell ref="G8:H8"/>
    <mergeCell ref="I8:I9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headerFooter differentFirst="1">
    <oddHeader>&amp;C&amp;P&amp;R&amp;P</oddHeader>
  </headerFooter>
  <rowBreaks count="6" manualBreakCount="6">
    <brk id="17" max="12" man="1"/>
    <brk id="24" max="12" man="1"/>
    <brk id="27" max="12" man="1"/>
    <brk id="32" max="12" man="1"/>
    <brk id="36" max="12" man="1"/>
    <brk id="45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9" sqref="S9"/>
    </sheetView>
  </sheetViews>
  <sheetFormatPr defaultRowHeight="12.7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9"/>
  <sheetViews>
    <sheetView zoomScale="93" zoomScaleNormal="93" workbookViewId="0">
      <selection activeCell="D18" sqref="D18"/>
    </sheetView>
  </sheetViews>
  <sheetFormatPr defaultRowHeight="12.75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>
      <c r="A1" s="155" t="s">
        <v>48</v>
      </c>
      <c r="B1" s="155" t="s">
        <v>4</v>
      </c>
      <c r="C1" s="155" t="s">
        <v>49</v>
      </c>
      <c r="D1" s="155" t="s">
        <v>50</v>
      </c>
      <c r="E1" s="155"/>
      <c r="F1" s="155" t="s">
        <v>53</v>
      </c>
      <c r="G1" s="155" t="s">
        <v>17</v>
      </c>
      <c r="H1" s="155"/>
      <c r="I1" s="155"/>
      <c r="J1" s="155"/>
      <c r="K1" s="155" t="s">
        <v>12</v>
      </c>
      <c r="L1" s="155"/>
      <c r="M1" s="155"/>
      <c r="N1" s="155"/>
      <c r="O1" s="155"/>
    </row>
    <row r="2" spans="1:15" ht="51">
      <c r="A2" s="155"/>
      <c r="B2" s="155"/>
      <c r="C2" s="155"/>
      <c r="D2" s="3" t="s">
        <v>51</v>
      </c>
      <c r="E2" s="3" t="s">
        <v>52</v>
      </c>
      <c r="F2" s="155"/>
      <c r="G2" s="3" t="s">
        <v>18</v>
      </c>
      <c r="H2" s="3" t="s">
        <v>19</v>
      </c>
      <c r="I2" s="3" t="s">
        <v>20</v>
      </c>
      <c r="J2" s="3" t="s">
        <v>54</v>
      </c>
      <c r="K2" s="3" t="s">
        <v>47</v>
      </c>
      <c r="L2" s="3" t="s">
        <v>46</v>
      </c>
      <c r="M2" s="3" t="s">
        <v>14</v>
      </c>
      <c r="N2" s="3" t="s">
        <v>15</v>
      </c>
      <c r="O2" s="3" t="s">
        <v>16</v>
      </c>
    </row>
    <row r="3" spans="1:1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  <c r="N3" s="3">
        <v>14</v>
      </c>
      <c r="O3" s="3">
        <v>15</v>
      </c>
    </row>
    <row r="4" spans="1:15" ht="51">
      <c r="A4" s="13" t="s">
        <v>58</v>
      </c>
      <c r="B4" s="14" t="s">
        <v>13</v>
      </c>
      <c r="C4" s="14" t="s">
        <v>13</v>
      </c>
      <c r="D4" s="14" t="s">
        <v>13</v>
      </c>
      <c r="E4" s="14" t="s">
        <v>13</v>
      </c>
      <c r="F4" s="11" t="s">
        <v>56</v>
      </c>
      <c r="G4" s="5"/>
      <c r="H4" s="5"/>
      <c r="I4" s="5"/>
      <c r="J4" s="10">
        <v>44256</v>
      </c>
      <c r="K4" s="15"/>
      <c r="L4" s="15"/>
      <c r="M4" s="15"/>
      <c r="N4" s="15"/>
      <c r="O4" s="15"/>
    </row>
    <row r="5" spans="1:15" s="21" customFormat="1" ht="38.25">
      <c r="A5" s="16" t="s">
        <v>58</v>
      </c>
      <c r="B5" s="16" t="s">
        <v>60</v>
      </c>
      <c r="C5" s="16" t="s">
        <v>13</v>
      </c>
      <c r="D5" s="20" t="s">
        <v>13</v>
      </c>
      <c r="E5" s="20" t="s">
        <v>13</v>
      </c>
      <c r="F5" s="12" t="s">
        <v>57</v>
      </c>
      <c r="G5" s="17"/>
      <c r="H5" s="17"/>
      <c r="I5" s="17"/>
      <c r="J5" s="18"/>
      <c r="K5" s="19">
        <f>SUM(K6:K9)</f>
        <v>0</v>
      </c>
      <c r="L5" s="19">
        <f>SUM(L6:L9)</f>
        <v>2500000</v>
      </c>
      <c r="M5" s="19">
        <f>SUM(M6:M9)</f>
        <v>2500000</v>
      </c>
      <c r="N5" s="19">
        <f>SUM(N6:N9)</f>
        <v>0</v>
      </c>
      <c r="O5" s="19">
        <f>SUM(O6:O9)</f>
        <v>0</v>
      </c>
    </row>
    <row r="6" spans="1:15" ht="38.25">
      <c r="A6" s="13" t="s">
        <v>58</v>
      </c>
      <c r="B6" s="13" t="s">
        <v>60</v>
      </c>
      <c r="C6" s="13" t="s">
        <v>63</v>
      </c>
      <c r="D6" s="13" t="s">
        <v>64</v>
      </c>
      <c r="E6" s="13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0">
        <v>44531</v>
      </c>
      <c r="K6" s="15"/>
      <c r="L6" s="15">
        <f>SUM(M6:O6)</f>
        <v>1000000</v>
      </c>
      <c r="M6" s="15">
        <v>1000000</v>
      </c>
      <c r="N6" s="15"/>
      <c r="O6" s="15"/>
    </row>
    <row r="7" spans="1:15" ht="38.25">
      <c r="A7" s="13" t="s">
        <v>58</v>
      </c>
      <c r="B7" s="13" t="s">
        <v>60</v>
      </c>
      <c r="C7" s="13" t="s">
        <v>63</v>
      </c>
      <c r="D7" s="13" t="s">
        <v>70</v>
      </c>
      <c r="E7" s="13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0">
        <v>44532</v>
      </c>
      <c r="K7" s="15"/>
      <c r="L7" s="15">
        <f>SUM(M7:O7)</f>
        <v>1500000</v>
      </c>
      <c r="M7" s="15">
        <v>1500000</v>
      </c>
      <c r="N7" s="15"/>
      <c r="O7" s="15"/>
    </row>
    <row r="8" spans="1:15">
      <c r="A8" s="13" t="s">
        <v>58</v>
      </c>
      <c r="B8" s="13" t="s">
        <v>60</v>
      </c>
      <c r="C8" s="13" t="s">
        <v>63</v>
      </c>
      <c r="D8" s="13"/>
      <c r="E8" s="13"/>
      <c r="F8" s="6" t="s">
        <v>1</v>
      </c>
      <c r="G8" s="5"/>
      <c r="H8" s="5"/>
      <c r="I8" s="5"/>
      <c r="J8" s="10"/>
      <c r="K8" s="15"/>
      <c r="L8" s="15">
        <f>SUM(M8:O8)</f>
        <v>0</v>
      </c>
      <c r="M8" s="15"/>
      <c r="N8" s="15"/>
      <c r="O8" s="15"/>
    </row>
    <row r="9" spans="1:15">
      <c r="A9" s="13" t="s">
        <v>58</v>
      </c>
      <c r="B9" s="13" t="s">
        <v>60</v>
      </c>
      <c r="C9" s="13" t="s">
        <v>63</v>
      </c>
      <c r="D9" s="13"/>
      <c r="E9" s="13"/>
      <c r="F9" s="6" t="s">
        <v>9</v>
      </c>
      <c r="G9" s="5"/>
      <c r="H9" s="5"/>
      <c r="I9" s="5"/>
      <c r="J9" s="10"/>
      <c r="K9" s="15"/>
      <c r="L9" s="15">
        <f>SUM(M9:O9)</f>
        <v>0</v>
      </c>
      <c r="M9" s="15"/>
      <c r="N9" s="15"/>
      <c r="O9" s="15"/>
    </row>
    <row r="10" spans="1:15" ht="38.25">
      <c r="A10" s="16" t="s">
        <v>58</v>
      </c>
      <c r="B10" s="16" t="s">
        <v>61</v>
      </c>
      <c r="C10" s="16" t="s">
        <v>63</v>
      </c>
      <c r="D10" s="16" t="s">
        <v>13</v>
      </c>
      <c r="E10" s="16" t="s">
        <v>13</v>
      </c>
      <c r="F10" s="12" t="s">
        <v>72</v>
      </c>
      <c r="G10" s="17"/>
      <c r="H10" s="17"/>
      <c r="I10" s="17"/>
      <c r="J10" s="18"/>
      <c r="K10" s="19">
        <f>SUM(K11:K14)</f>
        <v>200</v>
      </c>
      <c r="L10" s="19">
        <f>SUM(L11:L14)</f>
        <v>500</v>
      </c>
      <c r="M10" s="19">
        <f>SUM(M11:M14)</f>
        <v>500</v>
      </c>
      <c r="N10" s="19">
        <f>SUM(N11:N14)</f>
        <v>0</v>
      </c>
      <c r="O10" s="19">
        <f>SUM(O11:O14)</f>
        <v>0</v>
      </c>
    </row>
    <row r="11" spans="1:15">
      <c r="A11" s="13" t="s">
        <v>58</v>
      </c>
      <c r="B11" s="13" t="s">
        <v>61</v>
      </c>
      <c r="C11" s="13" t="s">
        <v>63</v>
      </c>
      <c r="D11" s="13" t="s">
        <v>70</v>
      </c>
      <c r="E11" s="13" t="s">
        <v>71</v>
      </c>
      <c r="F11" s="6" t="s">
        <v>66</v>
      </c>
      <c r="G11" s="5"/>
      <c r="H11" s="5" t="s">
        <v>74</v>
      </c>
      <c r="I11" s="5">
        <v>1</v>
      </c>
      <c r="J11" s="10">
        <v>44470</v>
      </c>
      <c r="K11" s="15"/>
      <c r="L11" s="15">
        <f>SUM(M11:O11)</f>
        <v>500</v>
      </c>
      <c r="M11" s="15">
        <v>500</v>
      </c>
      <c r="N11" s="15"/>
      <c r="O11" s="15"/>
    </row>
    <row r="12" spans="1:15">
      <c r="A12" s="13" t="s">
        <v>58</v>
      </c>
      <c r="B12" s="13" t="s">
        <v>61</v>
      </c>
      <c r="C12" s="13" t="s">
        <v>63</v>
      </c>
      <c r="D12" s="13" t="s">
        <v>70</v>
      </c>
      <c r="E12" s="13" t="s">
        <v>71</v>
      </c>
      <c r="F12" s="6" t="s">
        <v>73</v>
      </c>
      <c r="G12" s="5"/>
      <c r="H12" s="5" t="s">
        <v>74</v>
      </c>
      <c r="I12" s="5">
        <v>1</v>
      </c>
      <c r="J12" s="10">
        <v>44228</v>
      </c>
      <c r="K12" s="15">
        <v>200</v>
      </c>
      <c r="L12" s="15">
        <f t="shared" ref="L12:L18" si="0">SUM(M12:O12)</f>
        <v>0</v>
      </c>
      <c r="M12" s="15">
        <v>0</v>
      </c>
      <c r="N12" s="15"/>
      <c r="O12" s="15"/>
    </row>
    <row r="13" spans="1:15">
      <c r="A13" s="13" t="s">
        <v>58</v>
      </c>
      <c r="B13" s="13" t="s">
        <v>61</v>
      </c>
      <c r="C13" s="13" t="s">
        <v>63</v>
      </c>
      <c r="D13" s="13"/>
      <c r="E13" s="13"/>
      <c r="F13" s="6" t="s">
        <v>1</v>
      </c>
      <c r="G13" s="5"/>
      <c r="H13" s="5"/>
      <c r="I13" s="5"/>
      <c r="J13" s="10"/>
      <c r="K13" s="15"/>
      <c r="L13" s="15">
        <f t="shared" si="0"/>
        <v>0</v>
      </c>
      <c r="M13" s="15"/>
      <c r="N13" s="15"/>
      <c r="O13" s="15"/>
    </row>
    <row r="14" spans="1:15">
      <c r="A14" s="13" t="s">
        <v>58</v>
      </c>
      <c r="B14" s="13" t="s">
        <v>61</v>
      </c>
      <c r="C14" s="13" t="s">
        <v>63</v>
      </c>
      <c r="D14" s="13"/>
      <c r="E14" s="13"/>
      <c r="F14" s="6" t="s">
        <v>9</v>
      </c>
      <c r="G14" s="5"/>
      <c r="H14" s="5"/>
      <c r="I14" s="5"/>
      <c r="J14" s="10"/>
      <c r="K14" s="15"/>
      <c r="L14" s="15">
        <f t="shared" si="0"/>
        <v>0</v>
      </c>
      <c r="M14" s="15"/>
      <c r="N14" s="15"/>
      <c r="O14" s="15"/>
    </row>
    <row r="15" spans="1:15" ht="51">
      <c r="A15" s="13" t="s">
        <v>59</v>
      </c>
      <c r="B15" s="14" t="s">
        <v>13</v>
      </c>
      <c r="C15" s="14" t="s">
        <v>13</v>
      </c>
      <c r="D15" s="14" t="s">
        <v>13</v>
      </c>
      <c r="E15" s="14" t="s">
        <v>13</v>
      </c>
      <c r="F15" s="11" t="s">
        <v>75</v>
      </c>
      <c r="G15" s="5"/>
      <c r="H15" s="5"/>
      <c r="I15" s="5"/>
      <c r="J15" s="10"/>
      <c r="K15" s="15"/>
      <c r="L15" s="15">
        <f t="shared" si="0"/>
        <v>0</v>
      </c>
      <c r="M15" s="15"/>
      <c r="N15" s="15"/>
      <c r="O15" s="15"/>
    </row>
    <row r="16" spans="1:15" ht="76.5">
      <c r="A16" s="13" t="s">
        <v>59</v>
      </c>
      <c r="B16" s="13" t="s">
        <v>62</v>
      </c>
      <c r="C16" s="13" t="s">
        <v>13</v>
      </c>
      <c r="D16" s="13" t="s">
        <v>13</v>
      </c>
      <c r="E16" s="13" t="s">
        <v>13</v>
      </c>
      <c r="F16" s="22" t="s">
        <v>76</v>
      </c>
      <c r="G16" s="5"/>
      <c r="H16" s="5"/>
      <c r="I16" s="5"/>
      <c r="J16" s="10"/>
      <c r="K16" s="15"/>
      <c r="L16" s="15">
        <f t="shared" si="0"/>
        <v>0</v>
      </c>
      <c r="M16" s="15"/>
      <c r="N16" s="15"/>
      <c r="O16" s="15"/>
    </row>
    <row r="17" spans="1:15" ht="25.5">
      <c r="A17" s="13" t="s">
        <v>59</v>
      </c>
      <c r="B17" s="13" t="s">
        <v>62</v>
      </c>
      <c r="C17" s="13">
        <v>804</v>
      </c>
      <c r="D17" s="13">
        <v>11115</v>
      </c>
      <c r="E17" s="13" t="s">
        <v>78</v>
      </c>
      <c r="F17" s="22" t="s">
        <v>77</v>
      </c>
      <c r="G17" s="5" t="s">
        <v>79</v>
      </c>
      <c r="H17" s="5" t="s">
        <v>80</v>
      </c>
      <c r="I17" s="5">
        <v>200</v>
      </c>
      <c r="J17" s="10">
        <v>44531</v>
      </c>
      <c r="K17" s="15">
        <v>50000000</v>
      </c>
      <c r="L17" s="15">
        <f t="shared" si="0"/>
        <v>262000000</v>
      </c>
      <c r="M17" s="15">
        <v>10000000</v>
      </c>
      <c r="N17" s="15">
        <v>252000000</v>
      </c>
      <c r="O17" s="15"/>
    </row>
    <row r="18" spans="1:15" ht="25.5">
      <c r="A18" s="13" t="s">
        <v>59</v>
      </c>
      <c r="B18" s="13" t="s">
        <v>62</v>
      </c>
      <c r="C18" s="13" t="s">
        <v>81</v>
      </c>
      <c r="D18" s="13" t="s">
        <v>82</v>
      </c>
      <c r="E18" s="13" t="s">
        <v>83</v>
      </c>
      <c r="F18" s="22" t="s">
        <v>84</v>
      </c>
      <c r="G18" s="5" t="s">
        <v>79</v>
      </c>
      <c r="H18" s="5" t="s">
        <v>80</v>
      </c>
      <c r="I18" s="5">
        <v>350</v>
      </c>
      <c r="J18" s="10">
        <v>44743</v>
      </c>
      <c r="K18" s="15"/>
      <c r="L18" s="15">
        <f t="shared" si="0"/>
        <v>0</v>
      </c>
      <c r="M18" s="15"/>
      <c r="N18" s="15"/>
      <c r="O18" s="15"/>
    </row>
    <row r="19" spans="1:15" ht="147.75" customHeight="1">
      <c r="A19" s="156" t="s">
        <v>55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0"/>
  <sheetViews>
    <sheetView workbookViewId="0">
      <selection sqref="A1:A2"/>
    </sheetView>
  </sheetViews>
  <sheetFormatPr defaultRowHeight="12.75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>
      <c r="A1" t="s">
        <v>85</v>
      </c>
    </row>
    <row r="2" spans="1:17">
      <c r="A2" t="s">
        <v>86</v>
      </c>
    </row>
    <row r="5" spans="1:17" ht="64.5" customHeight="1">
      <c r="A5" s="155" t="s">
        <v>3</v>
      </c>
      <c r="B5" s="155" t="s">
        <v>4</v>
      </c>
      <c r="C5" s="155" t="s">
        <v>10</v>
      </c>
      <c r="D5" s="155" t="s">
        <v>6</v>
      </c>
      <c r="E5" s="155" t="s">
        <v>17</v>
      </c>
      <c r="F5" s="155"/>
      <c r="G5" s="155"/>
      <c r="H5" s="155"/>
      <c r="I5" s="155"/>
      <c r="J5" s="155"/>
      <c r="K5" s="155" t="s">
        <v>37</v>
      </c>
      <c r="L5" s="155"/>
      <c r="M5" s="155"/>
      <c r="N5" s="155"/>
      <c r="O5" s="155"/>
      <c r="P5" s="157" t="s">
        <v>45</v>
      </c>
    </row>
    <row r="6" spans="1:17" ht="76.5">
      <c r="A6" s="155"/>
      <c r="B6" s="155"/>
      <c r="C6" s="155"/>
      <c r="D6" s="155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58"/>
    </row>
    <row r="7" spans="1:17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План с правками ОЛ</vt:lpstr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Рыбалко</cp:lastModifiedBy>
  <cp:lastPrinted>2024-06-24T14:24:27Z</cp:lastPrinted>
  <dcterms:created xsi:type="dcterms:W3CDTF">2020-09-17T13:48:54Z</dcterms:created>
  <dcterms:modified xsi:type="dcterms:W3CDTF">2024-07-16T13:45:44Z</dcterms:modified>
</cp:coreProperties>
</file>